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630db6a864b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iews" sheetId="1" r:id="R0e636b9ab9434b56"/>
    <x:sheet xmlns:r="http://schemas.openxmlformats.org/officeDocument/2006/relationships" name="Applications" sheetId="2" r:id="R89221fbef2164a6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263A32"/>
      <x:name val="Arial"/>
    </x:font>
    <x:font>
      <x:b/>
      <x:sz val="16"/>
      <x:color rgb="FF263A32"/>
      <x:name val="Arial"/>
    </x:font>
    <x:font>
      <x:b/>
      <x:sz val="13"/>
      <x:color rgb="FF263A32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FFF8DF"/>
      </x:patternFill>
    </x:fill>
    <x:fill>
      <x:patternFill patternType="solid">
        <x:fgColor rgb="FFF1F4F0"/>
      </x:patternFill>
    </x:fill>
    <x:fill>
      <x:patternFill patternType="solid">
        <x:fgColor rgb="FF24483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9">
    <x:dxf>
      <x:font>
        <x:b/>
        <x:color rgb="FF9C2E29"/>
      </x:font>
      <x:fill>
        <x:patternFill patternType="solid">
          <x:bgColor rgb="FFF9D8D5"/>
        </x:patternFill>
      </x:fill>
    </x:dxf>
    <x:dxf>
      <x:font>
        <x:b/>
        <x:color rgb="FF9C2E29"/>
      </x:font>
      <x:fill>
        <x:patternFill patternType="solid">
          <x:bgColor rgb="FFF9D8D5"/>
        </x:patternFill>
      </x:fill>
    </x:dxf>
    <x:dxf>
      <x:font>
        <x:b/>
        <x:color rgb="FF9C2E29"/>
      </x:font>
      <x:fill>
        <x:patternFill patternType="solid">
          <x:bgColor rgb="FFF9D8D5"/>
        </x:patternFill>
      </x:fill>
    </x:dxf>
    <x:dxf>
      <x:font>
        <x:b/>
        <x:color rgb="FF9C2E29"/>
      </x:font>
      <x:fill>
        <x:patternFill patternType="solid">
          <x:bgColor rgb="FFF9D8D5"/>
        </x:patternFill>
      </x:fill>
    </x:dxf>
    <x:dxf>
      <x:font>
        <x:b/>
        <x:color rgb="FF9C2E29"/>
      </x:font>
      <x:fill>
        <x:patternFill patternType="solid">
          <x:bgColor rgb="FFF9D8D5"/>
        </x:patternFill>
      </x:fill>
    </x:dxf>
    <x:dxf>
      <x:font>
        <x:b/>
        <x:color rgb="FF9C2E29"/>
      </x:font>
      <x:fill>
        <x:patternFill patternType="solid">
          <x:bgColor rgb="FFF9D8D5"/>
        </x:patternFill>
      </x:fill>
    </x:dxf>
    <x:dxf>
      <x:font>
        <x:b/>
        <x:color rgb="FF9C2E29"/>
      </x:font>
      <x:fill>
        <x:patternFill patternType="solid">
          <x:bgColor rgb="FFF9D8D5"/>
        </x:patternFill>
      </x:fill>
    </x:dxf>
    <x:dxf>
      <x:font>
        <x:b/>
        <x:color rgb="FF9C2E29"/>
      </x:font>
      <x:fill>
        <x:patternFill patternType="solid">
          <x:bgColor rgb="FFF9D8D5"/>
        </x:patternFill>
      </x:fill>
    </x:dxf>
    <x:dxf>
      <x:font>
        <x:b/>
        <x:color rgb="FF9C2E29"/>
      </x:font>
      <x:fill>
        <x:patternFill patternType="solid">
          <x:bgColor rgb="FFF9D8D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8a7d5a042a4fab" /><Relationship Type="http://schemas.openxmlformats.org/officeDocument/2006/relationships/theme" Target="/xl/theme/theme1.xml" Id="Rbc6c5c77ae014edc" /><Relationship Type="http://schemas.openxmlformats.org/officeDocument/2006/relationships/sharedStrings" Target="/xl/sharedStrings.xml" Id="R742b9476b64c4930" /><Relationship Type="http://schemas.openxmlformats.org/officeDocument/2006/relationships/worksheet" Target="/xl/worksheets/sheet1.xml" Id="R0e636b9ab9434b56" /><Relationship Type="http://schemas.openxmlformats.org/officeDocument/2006/relationships/worksheet" Target="/xl/worksheets/sheet2.xml" Id="R89221fbef2164a6a" /></Relationships>
</file>

<file path=xl/tables/table1.xml><?xml version="1.0" encoding="utf-8"?>
<x:table xmlns:x="http://schemas.openxmlformats.org/spreadsheetml/2006/main" id="1" name="ApplicationRecords" displayName="ApplicationRecords" ref="A8:T38" headerRowCount="1" totalsRowCount="0" totalsRowShown="0">
  <x:autoFilter ref="A8:T38"/>
  <x:tableColumns count="20">
    <x:tableColumn id="1" name="ID"/>
    <x:tableColumn id="2" name="Employer"/>
    <x:tableColumn id="3" name="Role"/>
    <x:tableColumn id="4" name="Requisition"/>
    <x:tableColumn id="5" name="Posting reference"/>
    <x:tableColumn id="6" name="Status"/>
    <x:tableColumn id="7" name="Employer deadline"/>
    <x:tableColumn id="8" name="Deadline source / time zone"/>
    <x:tableColumn id="9" name="Next action"/>
    <x:tableColumn id="10" name="Personal action date"/>
    <x:tableColumn id="11" name="Confirmed submitted"/>
    <x:tableColumn id="12" name="Receipt reference"/>
    <x:tableColumn id="13" name="Notes"/>
    <x:tableColumn id="14" name="Record state"/>
    <x:tableColumn id="15" name="Deadline state"/>
    <x:tableColumn id="16" name="Action state"/>
    <x:tableColumn id="17" name="Receipt review"/>
    <x:tableColumn id="18" name="Deadline sequence"/>
    <x:tableColumn id="19" name="Action sequence"/>
    <x:tableColumn id="20" name="Receipt sequ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364d8a45d354974" /></Relationships>
</file>

<file path=xl/worksheets/sheet1.xml><?xml version="1.0" encoding="utf-8"?>
<x:worksheet xmlns:x="http://schemas.openxmlformats.org/spreadsheetml/2006/main">
  <x:sheetPr>
    <x:tabColor rgb="FF244839"/>
  </x:sheetPr>
  <x:sheetViews>
    <x:sheetView showGridLines="0" workbookViewId="0"/>
  </x:sheetViews>
  <x:sheetFormatPr defaultRowHeight="15"/>
  <x:cols>
    <x:col min="1" max="1" width="12" hidden="0" customWidth="1"/>
    <x:col min="2" max="2" width="22" hidden="0" customWidth="1"/>
    <x:col min="3" max="3" width="22" hidden="0" customWidth="1"/>
    <x:col min="4" max="4" width="20" hidden="0" customWidth="1"/>
    <x:col min="5" max="5" width="42" hidden="0" customWidth="1"/>
    <x:col min="6" max="6" width="22" hidden="0" customWidth="1"/>
    <x:col min="7" max="7" width="45" hidden="0" customWidth="1"/>
    <x:col min="8" max="8" width="12" hidden="0" customWidth="1"/>
    <x:col min="9" max="9" width="1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>
      <x:c r="A2" s="3" t="str">
        <x:v>Job application work queues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2" t="str">
        <x:v>As-of date</x:v>
      </x:c>
      <x:c r="B3" s="5" t="d">
        <x:v>2026-10-08T00:00:00.000Z</x:v>
      </x:c>
      <x:c r="C3" s="2" t="str">
        <x:v>Control state</x:v>
      </x:c>
      <x:c r="D3" s="2" t="str">
        <x:f>IF(AND(ISNUMBER(B3),B3&gt;0),IF(ISNUMBER(B4),IF(AND(B4&gt;=0,B4=INT(B4)),"Ready","Set whole window"),"Set whole window"),"Set as-of date")</x:f>
        <x:v>Ready</x:v>
      </x:c>
      <x:c r="E3" s="2"/>
      <x:c r="F3" s="2" t="str">
        <x:v>Edit amber cells. Replace examples in Applications A9:M38.</x:v>
      </x:c>
      <x:c r="G3" s="2"/>
      <x:c r="H3" s="2"/>
      <x:c r="I3" s="2"/>
    </x:row>
    <x:row r="4">
      <x:c r="A4" s="2" t="str">
        <x:v>Window (days)</x:v>
      </x:c>
      <x:c r="B4" s="6" t="n">
        <x:v>7</x:v>
      </x:c>
      <x:c r="C4" s="2" t="str">
        <x:v>Example data</x:v>
      </x:c>
      <x:c r="D4" s="2" t="str">
        <x:v>Four fictional roles</x:v>
      </x:c>
      <x:c r="E4" s="2"/>
      <x:c r="F4" s="2" t="str">
        <x:v>30 slots. Views keep source order. Date-only queues do not convert time zones.</x:v>
      </x:c>
      <x:c r="G4" s="2"/>
      <x:c r="H4" s="2"/>
      <x:c r="I4" s="2"/>
    </x:row>
    <x:row r="5">
      <x:c r="A5" s="2" t="str">
        <x:v>Expired</x:v>
      </x:c>
      <x:c r="B5" s="2" t="n">
        <x:f>COUNTIFS(Applications!$O$9:$O$38,"Expired")</x:f>
        <x:v>0</x:v>
      </x:c>
      <x:c r="C5" s="2" t="str">
        <x:v>Corrections</x:v>
      </x:c>
      <x:c r="D5" s="2" t="n">
        <x:f>COUNTIFS(Applications!$N$9:$N$38,"Missing ID")+COUNTIFS(Applications!$N$9:$N$38,"Duplicate ID")+COUNTIFS(Applications!$N$9:$N$38,"Invalid status")+COUNTIFS(Applications!$O$9:$O$38,"Invalid date")+COUNTIFS(Applications!$P$9:$P$38,"Invalid date")+COUNTIFS(Applications!$P$9:$P$38,"Missing action")</x:f>
        <x:v>0</x:v>
      </x:c>
      <x:c r="E5" s="2"/>
      <x:c r="F5" s="2" t="str">
        <x:v>Keep calculated columns N:T. Check any corrections before working the queue.</x:v>
      </x:c>
      <x:c r="G5" s="2"/>
      <x:c r="H5" s="2"/>
      <x:c r="I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</x:row>
    <x:row r="7">
      <x:c r="A7" s="10" t="str">
        <x:v>Deadlines due soon</x:v>
      </x:c>
      <x:c r="B7" s="2"/>
      <x:c r="C7" s="2" t="n">
        <x:f>COUNTIFS(Applications!$O$9:$O$38,"Due soon")</x:f>
        <x:v>2</x:v>
      </x:c>
      <x:c r="D7" s="2" t="str">
        <x:v>Inclusive range: as-of through as-of + window</x:v>
      </x:c>
      <x:c r="E7" s="2"/>
      <x:c r="F7" s="2"/>
      <x:c r="G7" s="2"/>
      <x:c r="H7" s="2"/>
      <x:c r="I7" s="2"/>
    </x:row>
    <x:row r="8" ht="32" customHeight="1">
      <x:c r="A8" s="14" t="str">
        <x:v>ID</x:v>
      </x:c>
      <x:c r="B8" s="14" t="str">
        <x:v>Employer</x:v>
      </x:c>
      <x:c r="C8" s="14" t="str">
        <x:v>Role</x:v>
      </x:c>
      <x:c r="D8" s="14" t="str">
        <x:v>Employer date</x:v>
      </x:c>
      <x:c r="E8" s="14" t="str">
        <x:v>Source / timing note</x:v>
      </x:c>
      <x:c r="F8" s="14" t="str">
        <x:v>Status</x:v>
      </x:c>
      <x:c r="G8" s="14" t="str">
        <x:v>Requisition</x:v>
      </x:c>
      <x:c r="H8" s="2" t="str">
        <x:v>Source index</x:v>
      </x:c>
      <x:c r="I8" s="2" t="str">
        <x:v>Sequence</x:v>
      </x:c>
    </x:row>
    <x:row r="9" ht="44" customHeight="1">
      <x:c r="A9" s="15" t="str">
        <x:f>IF($H9="","",IF(INDEX(Applications!$A$9:$A$38,$H9)="","",INDEX(Applications!$A$9:$A$38,$H9)))</x:f>
        <x:v>A001</x:v>
      </x:c>
      <x:c r="B9" s="15" t="str">
        <x:f>IF($H9="","",IF(INDEX(Applications!$B$9:$B$38,$H9)="","",INDEX(Applications!$B$9:$B$38,$H9)))</x:f>
        <x:v>Juniper Labs</x:v>
      </x:c>
      <x:c r="C9" s="15" t="str">
        <x:f>IF($H9="","",IF(INDEX(Applications!$C$9:$C$38,$H9)="","",INDEX(Applications!$C$9:$C$38,$H9)))</x:f>
        <x:v>Data Engineer</x:v>
      </x:c>
      <x:c r="D9" s="16" t="n">
        <x:f>IF($H9="","",IF(AND(ISNUMBER(INDEX(Applications!$G$9:$G$38,$H9)),INDEX(Applications!$G$9:$G$38,$H9)&gt;0),INDEX(Applications!$G$9:$G$38,$H9),""))</x:f>
        <x:v>46305</x:v>
      </x:c>
      <x:c r="E9" s="15" t="str">
        <x:f>IF($H9="","",IF(INDEX(Applications!$H$9:$H$38,$H9)="","",INDEX(Applications!$H$9:$H$38,$H9)))</x:f>
        <x:v>Fictional listing: Oct 10, date only</x:v>
      </x:c>
      <x:c r="F9" s="15" t="str">
        <x:f>IF($H9="","",IF(INDEX(Applications!$O$9:$O$38,$H9)="","",INDEX(Applications!$O$9:$O$38,$H9)))</x:f>
        <x:v>Due soon</x:v>
      </x:c>
      <x:c r="G9" s="15" t="str">
        <x:f>IF($H9="","",IF(INDEX(Applications!$D$9:$D$38,$H9)="","",INDEX(Applications!$D$9:$D$38,$H9)))</x:f>
        <x:v>JL-17</x:v>
      </x:c>
      <x:c r="H9" s="2" t="n">
        <x:f>IF(I9&gt;$C$7,"",MATCH(I9,Applications!$R$9:$R$38,0))</x:f>
        <x:v>1</x:v>
      </x:c>
      <x:c r="I9" s="2" t="n">
        <x:v>1</x:v>
      </x:c>
    </x:row>
    <x:row r="10" ht="44" customHeight="1">
      <x:c r="A10" s="15" t="str">
        <x:f>IF($H10="","",IF(INDEX(Applications!$A$9:$A$38,$H10)="","",INDEX(Applications!$A$9:$A$38,$H10)))</x:f>
        <x:v>A003</x:v>
      </x:c>
      <x:c r="B10" s="15" t="str">
        <x:f>IF($H10="","",IF(INDEX(Applications!$B$9:$B$38,$H10)="","",INDEX(Applications!$B$9:$B$38,$H10)))</x:f>
        <x:v>Cedar Analytics</x:v>
      </x:c>
      <x:c r="C10" s="15" t="str">
        <x:f>IF($H10="","",IF(INDEX(Applications!$C$9:$C$38,$H10)="","",INDEX(Applications!$C$9:$C$38,$H10)))</x:f>
        <x:v>ML Engineer</x:v>
      </x:c>
      <x:c r="D10" s="16" t="n">
        <x:f>IF($H10="","",IF(AND(ISNUMBER(INDEX(Applications!$G$9:$G$38,$H10)),INDEX(Applications!$G$9:$G$38,$H10)&gt;0),INDEX(Applications!$G$9:$G$38,$H10),""))</x:f>
        <x:v>46309</x:v>
      </x:c>
      <x:c r="E10" s="15" t="str">
        <x:f>IF($H10="","",IF(INDEX(Applications!$H$9:$H$38,$H10)="","",INDEX(Applications!$H$9:$H$38,$H10)))</x:f>
        <x:v>Fictional assessment: Oct 14, date only</x:v>
      </x:c>
      <x:c r="F10" s="15" t="str">
        <x:f>IF($H10="","",IF(INDEX(Applications!$O$9:$O$38,$H10)="","",INDEX(Applications!$O$9:$O$38,$H10)))</x:f>
        <x:v>Due soon</x:v>
      </x:c>
      <x:c r="G10" s="15" t="str">
        <x:f>IF($H10="","",IF(INDEX(Applications!$D$9:$D$38,$H10)="","",INDEX(Applications!$D$9:$D$38,$H10)))</x:f>
        <x:v>CA-22</x:v>
      </x:c>
      <x:c r="H10" s="2" t="n">
        <x:f>IF(I10&gt;$C$7,"",MATCH(I10,Applications!$R$9:$R$38,0))</x:f>
        <x:v>3</x:v>
      </x:c>
      <x:c r="I10" s="2" t="n">
        <x:v>2</x:v>
      </x:c>
    </x:row>
    <x:row r="11" ht="44" customHeight="1">
      <x:c r="A11" s="15" t="str">
        <x:f>IF($H11="","",IF(INDEX(Applications!$A$9:$A$38,$H11)="","",INDEX(Applications!$A$9:$A$38,$H11)))</x:f>
      </x:c>
      <x:c r="B11" s="15" t="str">
        <x:f>IF($H11="","",IF(INDEX(Applications!$B$9:$B$38,$H11)="","",INDEX(Applications!$B$9:$B$38,$H11)))</x:f>
      </x:c>
      <x:c r="C11" s="15" t="str">
        <x:f>IF($H11="","",IF(INDEX(Applications!$C$9:$C$38,$H11)="","",INDEX(Applications!$C$9:$C$38,$H11)))</x:f>
      </x:c>
      <x:c r="D11" s="16" t="str">
        <x:f>IF($H11="","",IF(AND(ISNUMBER(INDEX(Applications!$G$9:$G$38,$H11)),INDEX(Applications!$G$9:$G$38,$H11)&gt;0),INDEX(Applications!$G$9:$G$38,$H11),""))</x:f>
      </x:c>
      <x:c r="E11" s="15" t="str">
        <x:f>IF($H11="","",IF(INDEX(Applications!$H$9:$H$38,$H11)="","",INDEX(Applications!$H$9:$H$38,$H11)))</x:f>
      </x:c>
      <x:c r="F11" s="15" t="str">
        <x:f>IF($H11="","",IF(INDEX(Applications!$O$9:$O$38,$H11)="","",INDEX(Applications!$O$9:$O$38,$H11)))</x:f>
      </x:c>
      <x:c r="G11" s="15" t="str">
        <x:f>IF($H11="","",IF(INDEX(Applications!$D$9:$D$38,$H11)="","",INDEX(Applications!$D$9:$D$38,$H11)))</x:f>
      </x:c>
      <x:c r="H11" s="2" t="str">
        <x:f>IF(I11&gt;$C$7,"",MATCH(I11,Applications!$R$9:$R$38,0))</x:f>
      </x:c>
      <x:c r="I11" s="2" t="n">
        <x:v>3</x:v>
      </x:c>
    </x:row>
    <x:row r="12" ht="44" customHeight="1">
      <x:c r="A12" s="15" t="str">
        <x:f>IF($H12="","",IF(INDEX(Applications!$A$9:$A$38,$H12)="","",INDEX(Applications!$A$9:$A$38,$H12)))</x:f>
      </x:c>
      <x:c r="B12" s="15" t="str">
        <x:f>IF($H12="","",IF(INDEX(Applications!$B$9:$B$38,$H12)="","",INDEX(Applications!$B$9:$B$38,$H12)))</x:f>
      </x:c>
      <x:c r="C12" s="15" t="str">
        <x:f>IF($H12="","",IF(INDEX(Applications!$C$9:$C$38,$H12)="","",INDEX(Applications!$C$9:$C$38,$H12)))</x:f>
      </x:c>
      <x:c r="D12" s="16" t="str">
        <x:f>IF($H12="","",IF(AND(ISNUMBER(INDEX(Applications!$G$9:$G$38,$H12)),INDEX(Applications!$G$9:$G$38,$H12)&gt;0),INDEX(Applications!$G$9:$G$38,$H12),""))</x:f>
      </x:c>
      <x:c r="E12" s="15" t="str">
        <x:f>IF($H12="","",IF(INDEX(Applications!$H$9:$H$38,$H12)="","",INDEX(Applications!$H$9:$H$38,$H12)))</x:f>
      </x:c>
      <x:c r="F12" s="15" t="str">
        <x:f>IF($H12="","",IF(INDEX(Applications!$O$9:$O$38,$H12)="","",INDEX(Applications!$O$9:$O$38,$H12)))</x:f>
      </x:c>
      <x:c r="G12" s="15" t="str">
        <x:f>IF($H12="","",IF(INDEX(Applications!$D$9:$D$38,$H12)="","",INDEX(Applications!$D$9:$D$38,$H12)))</x:f>
      </x:c>
      <x:c r="H12" s="2" t="str">
        <x:f>IF(I12&gt;$C$7,"",MATCH(I12,Applications!$R$9:$R$38,0))</x:f>
      </x:c>
      <x:c r="I12" s="2" t="n">
        <x:v>4</x:v>
      </x:c>
    </x:row>
    <x:row r="13" ht="44" customHeight="1">
      <x:c r="A13" s="15" t="str">
        <x:f>IF($H13="","",IF(INDEX(Applications!$A$9:$A$38,$H13)="","",INDEX(Applications!$A$9:$A$38,$H13)))</x:f>
      </x:c>
      <x:c r="B13" s="15" t="str">
        <x:f>IF($H13="","",IF(INDEX(Applications!$B$9:$B$38,$H13)="","",INDEX(Applications!$B$9:$B$38,$H13)))</x:f>
      </x:c>
      <x:c r="C13" s="15" t="str">
        <x:f>IF($H13="","",IF(INDEX(Applications!$C$9:$C$38,$H13)="","",INDEX(Applications!$C$9:$C$38,$H13)))</x:f>
      </x:c>
      <x:c r="D13" s="16" t="str">
        <x:f>IF($H13="","",IF(AND(ISNUMBER(INDEX(Applications!$G$9:$G$38,$H13)),INDEX(Applications!$G$9:$G$38,$H13)&gt;0),INDEX(Applications!$G$9:$G$38,$H13),""))</x:f>
      </x:c>
      <x:c r="E13" s="15" t="str">
        <x:f>IF($H13="","",IF(INDEX(Applications!$H$9:$H$38,$H13)="","",INDEX(Applications!$H$9:$H$38,$H13)))</x:f>
      </x:c>
      <x:c r="F13" s="15" t="str">
        <x:f>IF($H13="","",IF(INDEX(Applications!$O$9:$O$38,$H13)="","",INDEX(Applications!$O$9:$O$38,$H13)))</x:f>
      </x:c>
      <x:c r="G13" s="15" t="str">
        <x:f>IF($H13="","",IF(INDEX(Applications!$D$9:$D$38,$H13)="","",INDEX(Applications!$D$9:$D$38,$H13)))</x:f>
      </x:c>
      <x:c r="H13" s="2" t="str">
        <x:f>IF(I13&gt;$C$7,"",MATCH(I13,Applications!$R$9:$R$38,0))</x:f>
      </x:c>
      <x:c r="I13" s="2" t="n">
        <x:v>5</x:v>
      </x:c>
    </x:row>
    <x:row r="14" ht="44" customHeight="1">
      <x:c r="A14" s="15" t="str">
        <x:f>IF($H14="","",IF(INDEX(Applications!$A$9:$A$38,$H14)="","",INDEX(Applications!$A$9:$A$38,$H14)))</x:f>
      </x:c>
      <x:c r="B14" s="15" t="str">
        <x:f>IF($H14="","",IF(INDEX(Applications!$B$9:$B$38,$H14)="","",INDEX(Applications!$B$9:$B$38,$H14)))</x:f>
      </x:c>
      <x:c r="C14" s="15" t="str">
        <x:f>IF($H14="","",IF(INDEX(Applications!$C$9:$C$38,$H14)="","",INDEX(Applications!$C$9:$C$38,$H14)))</x:f>
      </x:c>
      <x:c r="D14" s="16" t="str">
        <x:f>IF($H14="","",IF(AND(ISNUMBER(INDEX(Applications!$G$9:$G$38,$H14)),INDEX(Applications!$G$9:$G$38,$H14)&gt;0),INDEX(Applications!$G$9:$G$38,$H14),""))</x:f>
      </x:c>
      <x:c r="E14" s="15" t="str">
        <x:f>IF($H14="","",IF(INDEX(Applications!$H$9:$H$38,$H14)="","",INDEX(Applications!$H$9:$H$38,$H14)))</x:f>
      </x:c>
      <x:c r="F14" s="15" t="str">
        <x:f>IF($H14="","",IF(INDEX(Applications!$O$9:$O$38,$H14)="","",INDEX(Applications!$O$9:$O$38,$H14)))</x:f>
      </x:c>
      <x:c r="G14" s="15" t="str">
        <x:f>IF($H14="","",IF(INDEX(Applications!$D$9:$D$38,$H14)="","",INDEX(Applications!$D$9:$D$38,$H14)))</x:f>
      </x:c>
      <x:c r="H14" s="2" t="str">
        <x:f>IF(I14&gt;$C$7,"",MATCH(I14,Applications!$R$9:$R$38,0))</x:f>
      </x:c>
      <x:c r="I14" s="2" t="n">
        <x:v>6</x:v>
      </x:c>
    </x:row>
    <x:row r="15" ht="44" customHeight="1">
      <x:c r="A15" s="15" t="str">
        <x:f>IF($H15="","",IF(INDEX(Applications!$A$9:$A$38,$H15)="","",INDEX(Applications!$A$9:$A$38,$H15)))</x:f>
      </x:c>
      <x:c r="B15" s="15" t="str">
        <x:f>IF($H15="","",IF(INDEX(Applications!$B$9:$B$38,$H15)="","",INDEX(Applications!$B$9:$B$38,$H15)))</x:f>
      </x:c>
      <x:c r="C15" s="15" t="str">
        <x:f>IF($H15="","",IF(INDEX(Applications!$C$9:$C$38,$H15)="","",INDEX(Applications!$C$9:$C$38,$H15)))</x:f>
      </x:c>
      <x:c r="D15" s="16" t="str">
        <x:f>IF($H15="","",IF(AND(ISNUMBER(INDEX(Applications!$G$9:$G$38,$H15)),INDEX(Applications!$G$9:$G$38,$H15)&gt;0),INDEX(Applications!$G$9:$G$38,$H15),""))</x:f>
      </x:c>
      <x:c r="E15" s="15" t="str">
        <x:f>IF($H15="","",IF(INDEX(Applications!$H$9:$H$38,$H15)="","",INDEX(Applications!$H$9:$H$38,$H15)))</x:f>
      </x:c>
      <x:c r="F15" s="15" t="str">
        <x:f>IF($H15="","",IF(INDEX(Applications!$O$9:$O$38,$H15)="","",INDEX(Applications!$O$9:$O$38,$H15)))</x:f>
      </x:c>
      <x:c r="G15" s="15" t="str">
        <x:f>IF($H15="","",IF(INDEX(Applications!$D$9:$D$38,$H15)="","",INDEX(Applications!$D$9:$D$38,$H15)))</x:f>
      </x:c>
      <x:c r="H15" s="2" t="str">
        <x:f>IF(I15&gt;$C$7,"",MATCH(I15,Applications!$R$9:$R$38,0))</x:f>
      </x:c>
      <x:c r="I15" s="2" t="n">
        <x:v>7</x:v>
      </x:c>
    </x:row>
    <x:row r="16" ht="44" customHeight="1">
      <x:c r="A16" s="15" t="str">
        <x:f>IF($H16="","",IF(INDEX(Applications!$A$9:$A$38,$H16)="","",INDEX(Applications!$A$9:$A$38,$H16)))</x:f>
      </x:c>
      <x:c r="B16" s="15" t="str">
        <x:f>IF($H16="","",IF(INDEX(Applications!$B$9:$B$38,$H16)="","",INDEX(Applications!$B$9:$B$38,$H16)))</x:f>
      </x:c>
      <x:c r="C16" s="15" t="str">
        <x:f>IF($H16="","",IF(INDEX(Applications!$C$9:$C$38,$H16)="","",INDEX(Applications!$C$9:$C$38,$H16)))</x:f>
      </x:c>
      <x:c r="D16" s="16" t="str">
        <x:f>IF($H16="","",IF(AND(ISNUMBER(INDEX(Applications!$G$9:$G$38,$H16)),INDEX(Applications!$G$9:$G$38,$H16)&gt;0),INDEX(Applications!$G$9:$G$38,$H16),""))</x:f>
      </x:c>
      <x:c r="E16" s="15" t="str">
        <x:f>IF($H16="","",IF(INDEX(Applications!$H$9:$H$38,$H16)="","",INDEX(Applications!$H$9:$H$38,$H16)))</x:f>
      </x:c>
      <x:c r="F16" s="15" t="str">
        <x:f>IF($H16="","",IF(INDEX(Applications!$O$9:$O$38,$H16)="","",INDEX(Applications!$O$9:$O$38,$H16)))</x:f>
      </x:c>
      <x:c r="G16" s="15" t="str">
        <x:f>IF($H16="","",IF(INDEX(Applications!$D$9:$D$38,$H16)="","",INDEX(Applications!$D$9:$D$38,$H16)))</x:f>
      </x:c>
      <x:c r="H16" s="2" t="str">
        <x:f>IF(I16&gt;$C$7,"",MATCH(I16,Applications!$R$9:$R$38,0))</x:f>
      </x:c>
      <x:c r="I16" s="2" t="n">
        <x:v>8</x:v>
      </x:c>
    </x:row>
    <x:row r="17" ht="44" customHeight="1">
      <x:c r="A17" s="15" t="str">
        <x:f>IF($H17="","",IF(INDEX(Applications!$A$9:$A$38,$H17)="","",INDEX(Applications!$A$9:$A$38,$H17)))</x:f>
      </x:c>
      <x:c r="B17" s="15" t="str">
        <x:f>IF($H17="","",IF(INDEX(Applications!$B$9:$B$38,$H17)="","",INDEX(Applications!$B$9:$B$38,$H17)))</x:f>
      </x:c>
      <x:c r="C17" s="15" t="str">
        <x:f>IF($H17="","",IF(INDEX(Applications!$C$9:$C$38,$H17)="","",INDEX(Applications!$C$9:$C$38,$H17)))</x:f>
      </x:c>
      <x:c r="D17" s="16" t="str">
        <x:f>IF($H17="","",IF(AND(ISNUMBER(INDEX(Applications!$G$9:$G$38,$H17)),INDEX(Applications!$G$9:$G$38,$H17)&gt;0),INDEX(Applications!$G$9:$G$38,$H17),""))</x:f>
      </x:c>
      <x:c r="E17" s="15" t="str">
        <x:f>IF($H17="","",IF(INDEX(Applications!$H$9:$H$38,$H17)="","",INDEX(Applications!$H$9:$H$38,$H17)))</x:f>
      </x:c>
      <x:c r="F17" s="15" t="str">
        <x:f>IF($H17="","",IF(INDEX(Applications!$O$9:$O$38,$H17)="","",INDEX(Applications!$O$9:$O$38,$H17)))</x:f>
      </x:c>
      <x:c r="G17" s="15" t="str">
        <x:f>IF($H17="","",IF(INDEX(Applications!$D$9:$D$38,$H17)="","",INDEX(Applications!$D$9:$D$38,$H17)))</x:f>
      </x:c>
      <x:c r="H17" s="2" t="str">
        <x:f>IF(I17&gt;$C$7,"",MATCH(I17,Applications!$R$9:$R$38,0))</x:f>
      </x:c>
      <x:c r="I17" s="2" t="n">
        <x:v>9</x:v>
      </x:c>
    </x:row>
    <x:row r="18" ht="44" customHeight="1">
      <x:c r="A18" s="15" t="str">
        <x:f>IF($H18="","",IF(INDEX(Applications!$A$9:$A$38,$H18)="","",INDEX(Applications!$A$9:$A$38,$H18)))</x:f>
      </x:c>
      <x:c r="B18" s="15" t="str">
        <x:f>IF($H18="","",IF(INDEX(Applications!$B$9:$B$38,$H18)="","",INDEX(Applications!$B$9:$B$38,$H18)))</x:f>
      </x:c>
      <x:c r="C18" s="15" t="str">
        <x:f>IF($H18="","",IF(INDEX(Applications!$C$9:$C$38,$H18)="","",INDEX(Applications!$C$9:$C$38,$H18)))</x:f>
      </x:c>
      <x:c r="D18" s="16" t="str">
        <x:f>IF($H18="","",IF(AND(ISNUMBER(INDEX(Applications!$G$9:$G$38,$H18)),INDEX(Applications!$G$9:$G$38,$H18)&gt;0),INDEX(Applications!$G$9:$G$38,$H18),""))</x:f>
      </x:c>
      <x:c r="E18" s="15" t="str">
        <x:f>IF($H18="","",IF(INDEX(Applications!$H$9:$H$38,$H18)="","",INDEX(Applications!$H$9:$H$38,$H18)))</x:f>
      </x:c>
      <x:c r="F18" s="15" t="str">
        <x:f>IF($H18="","",IF(INDEX(Applications!$O$9:$O$38,$H18)="","",INDEX(Applications!$O$9:$O$38,$H18)))</x:f>
      </x:c>
      <x:c r="G18" s="15" t="str">
        <x:f>IF($H18="","",IF(INDEX(Applications!$D$9:$D$38,$H18)="","",INDEX(Applications!$D$9:$D$38,$H18)))</x:f>
      </x:c>
      <x:c r="H18" s="2" t="str">
        <x:f>IF(I18&gt;$C$7,"",MATCH(I18,Applications!$R$9:$R$38,0))</x:f>
      </x:c>
      <x:c r="I18" s="2" t="n">
        <x:v>10</x:v>
      </x:c>
    </x:row>
    <x:row r="19" ht="44" customHeight="1">
      <x:c r="A19" s="15" t="str">
        <x:f>IF($H19="","",IF(INDEX(Applications!$A$9:$A$38,$H19)="","",INDEX(Applications!$A$9:$A$38,$H19)))</x:f>
      </x:c>
      <x:c r="B19" s="15" t="str">
        <x:f>IF($H19="","",IF(INDEX(Applications!$B$9:$B$38,$H19)="","",INDEX(Applications!$B$9:$B$38,$H19)))</x:f>
      </x:c>
      <x:c r="C19" s="15" t="str">
        <x:f>IF($H19="","",IF(INDEX(Applications!$C$9:$C$38,$H19)="","",INDEX(Applications!$C$9:$C$38,$H19)))</x:f>
      </x:c>
      <x:c r="D19" s="16" t="str">
        <x:f>IF($H19="","",IF(AND(ISNUMBER(INDEX(Applications!$G$9:$G$38,$H19)),INDEX(Applications!$G$9:$G$38,$H19)&gt;0),INDEX(Applications!$G$9:$G$38,$H19),""))</x:f>
      </x:c>
      <x:c r="E19" s="15" t="str">
        <x:f>IF($H19="","",IF(INDEX(Applications!$H$9:$H$38,$H19)="","",INDEX(Applications!$H$9:$H$38,$H19)))</x:f>
      </x:c>
      <x:c r="F19" s="15" t="str">
        <x:f>IF($H19="","",IF(INDEX(Applications!$O$9:$O$38,$H19)="","",INDEX(Applications!$O$9:$O$38,$H19)))</x:f>
      </x:c>
      <x:c r="G19" s="15" t="str">
        <x:f>IF($H19="","",IF(INDEX(Applications!$D$9:$D$38,$H19)="","",INDEX(Applications!$D$9:$D$38,$H19)))</x:f>
      </x:c>
      <x:c r="H19" s="2" t="str">
        <x:f>IF(I19&gt;$C$7,"",MATCH(I19,Applications!$R$9:$R$38,0))</x:f>
      </x:c>
      <x:c r="I19" s="2" t="n">
        <x:v>11</x:v>
      </x:c>
    </x:row>
    <x:row r="20" ht="44" customHeight="1">
      <x:c r="A20" s="15" t="str">
        <x:f>IF($H20="","",IF(INDEX(Applications!$A$9:$A$38,$H20)="","",INDEX(Applications!$A$9:$A$38,$H20)))</x:f>
      </x:c>
      <x:c r="B20" s="15" t="str">
        <x:f>IF($H20="","",IF(INDEX(Applications!$B$9:$B$38,$H20)="","",INDEX(Applications!$B$9:$B$38,$H20)))</x:f>
      </x:c>
      <x:c r="C20" s="15" t="str">
        <x:f>IF($H20="","",IF(INDEX(Applications!$C$9:$C$38,$H20)="","",INDEX(Applications!$C$9:$C$38,$H20)))</x:f>
      </x:c>
      <x:c r="D20" s="16" t="str">
        <x:f>IF($H20="","",IF(AND(ISNUMBER(INDEX(Applications!$G$9:$G$38,$H20)),INDEX(Applications!$G$9:$G$38,$H20)&gt;0),INDEX(Applications!$G$9:$G$38,$H20),""))</x:f>
      </x:c>
      <x:c r="E20" s="15" t="str">
        <x:f>IF($H20="","",IF(INDEX(Applications!$H$9:$H$38,$H20)="","",INDEX(Applications!$H$9:$H$38,$H20)))</x:f>
      </x:c>
      <x:c r="F20" s="15" t="str">
        <x:f>IF($H20="","",IF(INDEX(Applications!$O$9:$O$38,$H20)="","",INDEX(Applications!$O$9:$O$38,$H20)))</x:f>
      </x:c>
      <x:c r="G20" s="15" t="str">
        <x:f>IF($H20="","",IF(INDEX(Applications!$D$9:$D$38,$H20)="","",INDEX(Applications!$D$9:$D$38,$H20)))</x:f>
      </x:c>
      <x:c r="H20" s="2" t="str">
        <x:f>IF(I20&gt;$C$7,"",MATCH(I20,Applications!$R$9:$R$38,0))</x:f>
      </x:c>
      <x:c r="I20" s="2" t="n">
        <x:v>12</x:v>
      </x:c>
    </x:row>
    <x:row r="21" ht="44" customHeight="1">
      <x:c r="A21" s="15" t="str">
        <x:f>IF($H21="","",IF(INDEX(Applications!$A$9:$A$38,$H21)="","",INDEX(Applications!$A$9:$A$38,$H21)))</x:f>
      </x:c>
      <x:c r="B21" s="15" t="str">
        <x:f>IF($H21="","",IF(INDEX(Applications!$B$9:$B$38,$H21)="","",INDEX(Applications!$B$9:$B$38,$H21)))</x:f>
      </x:c>
      <x:c r="C21" s="15" t="str">
        <x:f>IF($H21="","",IF(INDEX(Applications!$C$9:$C$38,$H21)="","",INDEX(Applications!$C$9:$C$38,$H21)))</x:f>
      </x:c>
      <x:c r="D21" s="16" t="str">
        <x:f>IF($H21="","",IF(AND(ISNUMBER(INDEX(Applications!$G$9:$G$38,$H21)),INDEX(Applications!$G$9:$G$38,$H21)&gt;0),INDEX(Applications!$G$9:$G$38,$H21),""))</x:f>
      </x:c>
      <x:c r="E21" s="15" t="str">
        <x:f>IF($H21="","",IF(INDEX(Applications!$H$9:$H$38,$H21)="","",INDEX(Applications!$H$9:$H$38,$H21)))</x:f>
      </x:c>
      <x:c r="F21" s="15" t="str">
        <x:f>IF($H21="","",IF(INDEX(Applications!$O$9:$O$38,$H21)="","",INDEX(Applications!$O$9:$O$38,$H21)))</x:f>
      </x:c>
      <x:c r="G21" s="15" t="str">
        <x:f>IF($H21="","",IF(INDEX(Applications!$D$9:$D$38,$H21)="","",INDEX(Applications!$D$9:$D$38,$H21)))</x:f>
      </x:c>
      <x:c r="H21" s="2" t="str">
        <x:f>IF(I21&gt;$C$7,"",MATCH(I21,Applications!$R$9:$R$38,0))</x:f>
      </x:c>
      <x:c r="I21" s="2" t="n">
        <x:v>13</x:v>
      </x:c>
    </x:row>
    <x:row r="22" ht="44" customHeight="1">
      <x:c r="A22" s="15" t="str">
        <x:f>IF($H22="","",IF(INDEX(Applications!$A$9:$A$38,$H22)="","",INDEX(Applications!$A$9:$A$38,$H22)))</x:f>
      </x:c>
      <x:c r="B22" s="15" t="str">
        <x:f>IF($H22="","",IF(INDEX(Applications!$B$9:$B$38,$H22)="","",INDEX(Applications!$B$9:$B$38,$H22)))</x:f>
      </x:c>
      <x:c r="C22" s="15" t="str">
        <x:f>IF($H22="","",IF(INDEX(Applications!$C$9:$C$38,$H22)="","",INDEX(Applications!$C$9:$C$38,$H22)))</x:f>
      </x:c>
      <x:c r="D22" s="16" t="str">
        <x:f>IF($H22="","",IF(AND(ISNUMBER(INDEX(Applications!$G$9:$G$38,$H22)),INDEX(Applications!$G$9:$G$38,$H22)&gt;0),INDEX(Applications!$G$9:$G$38,$H22),""))</x:f>
      </x:c>
      <x:c r="E22" s="15" t="str">
        <x:f>IF($H22="","",IF(INDEX(Applications!$H$9:$H$38,$H22)="","",INDEX(Applications!$H$9:$H$38,$H22)))</x:f>
      </x:c>
      <x:c r="F22" s="15" t="str">
        <x:f>IF($H22="","",IF(INDEX(Applications!$O$9:$O$38,$H22)="","",INDEX(Applications!$O$9:$O$38,$H22)))</x:f>
      </x:c>
      <x:c r="G22" s="15" t="str">
        <x:f>IF($H22="","",IF(INDEX(Applications!$D$9:$D$38,$H22)="","",INDEX(Applications!$D$9:$D$38,$H22)))</x:f>
      </x:c>
      <x:c r="H22" s="2" t="str">
        <x:f>IF(I22&gt;$C$7,"",MATCH(I22,Applications!$R$9:$R$38,0))</x:f>
      </x:c>
      <x:c r="I22" s="2" t="n">
        <x:v>14</x:v>
      </x:c>
    </x:row>
    <x:row r="23" ht="44" customHeight="1">
      <x:c r="A23" s="15" t="str">
        <x:f>IF($H23="","",IF(INDEX(Applications!$A$9:$A$38,$H23)="","",INDEX(Applications!$A$9:$A$38,$H23)))</x:f>
      </x:c>
      <x:c r="B23" s="15" t="str">
        <x:f>IF($H23="","",IF(INDEX(Applications!$B$9:$B$38,$H23)="","",INDEX(Applications!$B$9:$B$38,$H23)))</x:f>
      </x:c>
      <x:c r="C23" s="15" t="str">
        <x:f>IF($H23="","",IF(INDEX(Applications!$C$9:$C$38,$H23)="","",INDEX(Applications!$C$9:$C$38,$H23)))</x:f>
      </x:c>
      <x:c r="D23" s="16" t="str">
        <x:f>IF($H23="","",IF(AND(ISNUMBER(INDEX(Applications!$G$9:$G$38,$H23)),INDEX(Applications!$G$9:$G$38,$H23)&gt;0),INDEX(Applications!$G$9:$G$38,$H23),""))</x:f>
      </x:c>
      <x:c r="E23" s="15" t="str">
        <x:f>IF($H23="","",IF(INDEX(Applications!$H$9:$H$38,$H23)="","",INDEX(Applications!$H$9:$H$38,$H23)))</x:f>
      </x:c>
      <x:c r="F23" s="15" t="str">
        <x:f>IF($H23="","",IF(INDEX(Applications!$O$9:$O$38,$H23)="","",INDEX(Applications!$O$9:$O$38,$H23)))</x:f>
      </x:c>
      <x:c r="G23" s="15" t="str">
        <x:f>IF($H23="","",IF(INDEX(Applications!$D$9:$D$38,$H23)="","",INDEX(Applications!$D$9:$D$38,$H23)))</x:f>
      </x:c>
      <x:c r="H23" s="2" t="str">
        <x:f>IF(I23&gt;$C$7,"",MATCH(I23,Applications!$R$9:$R$38,0))</x:f>
      </x:c>
      <x:c r="I23" s="2" t="n">
        <x:v>15</x:v>
      </x:c>
    </x:row>
    <x:row r="24" ht="44" customHeight="1">
      <x:c r="A24" s="15" t="str">
        <x:f>IF($H24="","",IF(INDEX(Applications!$A$9:$A$38,$H24)="","",INDEX(Applications!$A$9:$A$38,$H24)))</x:f>
      </x:c>
      <x:c r="B24" s="15" t="str">
        <x:f>IF($H24="","",IF(INDEX(Applications!$B$9:$B$38,$H24)="","",INDEX(Applications!$B$9:$B$38,$H24)))</x:f>
      </x:c>
      <x:c r="C24" s="15" t="str">
        <x:f>IF($H24="","",IF(INDEX(Applications!$C$9:$C$38,$H24)="","",INDEX(Applications!$C$9:$C$38,$H24)))</x:f>
      </x:c>
      <x:c r="D24" s="16" t="str">
        <x:f>IF($H24="","",IF(AND(ISNUMBER(INDEX(Applications!$G$9:$G$38,$H24)),INDEX(Applications!$G$9:$G$38,$H24)&gt;0),INDEX(Applications!$G$9:$G$38,$H24),""))</x:f>
      </x:c>
      <x:c r="E24" s="15" t="str">
        <x:f>IF($H24="","",IF(INDEX(Applications!$H$9:$H$38,$H24)="","",INDEX(Applications!$H$9:$H$38,$H24)))</x:f>
      </x:c>
      <x:c r="F24" s="15" t="str">
        <x:f>IF($H24="","",IF(INDEX(Applications!$O$9:$O$38,$H24)="","",INDEX(Applications!$O$9:$O$38,$H24)))</x:f>
      </x:c>
      <x:c r="G24" s="15" t="str">
        <x:f>IF($H24="","",IF(INDEX(Applications!$D$9:$D$38,$H24)="","",INDEX(Applications!$D$9:$D$38,$H24)))</x:f>
      </x:c>
      <x:c r="H24" s="2" t="str">
        <x:f>IF(I24&gt;$C$7,"",MATCH(I24,Applications!$R$9:$R$38,0))</x:f>
      </x:c>
      <x:c r="I24" s="2" t="n">
        <x:v>16</x:v>
      </x:c>
    </x:row>
    <x:row r="25" ht="44" customHeight="1">
      <x:c r="A25" s="15" t="str">
        <x:f>IF($H25="","",IF(INDEX(Applications!$A$9:$A$38,$H25)="","",INDEX(Applications!$A$9:$A$38,$H25)))</x:f>
      </x:c>
      <x:c r="B25" s="15" t="str">
        <x:f>IF($H25="","",IF(INDEX(Applications!$B$9:$B$38,$H25)="","",INDEX(Applications!$B$9:$B$38,$H25)))</x:f>
      </x:c>
      <x:c r="C25" s="15" t="str">
        <x:f>IF($H25="","",IF(INDEX(Applications!$C$9:$C$38,$H25)="","",INDEX(Applications!$C$9:$C$38,$H25)))</x:f>
      </x:c>
      <x:c r="D25" s="16" t="str">
        <x:f>IF($H25="","",IF(AND(ISNUMBER(INDEX(Applications!$G$9:$G$38,$H25)),INDEX(Applications!$G$9:$G$38,$H25)&gt;0),INDEX(Applications!$G$9:$G$38,$H25),""))</x:f>
      </x:c>
      <x:c r="E25" s="15" t="str">
        <x:f>IF($H25="","",IF(INDEX(Applications!$H$9:$H$38,$H25)="","",INDEX(Applications!$H$9:$H$38,$H25)))</x:f>
      </x:c>
      <x:c r="F25" s="15" t="str">
        <x:f>IF($H25="","",IF(INDEX(Applications!$O$9:$O$38,$H25)="","",INDEX(Applications!$O$9:$O$38,$H25)))</x:f>
      </x:c>
      <x:c r="G25" s="15" t="str">
        <x:f>IF($H25="","",IF(INDEX(Applications!$D$9:$D$38,$H25)="","",INDEX(Applications!$D$9:$D$38,$H25)))</x:f>
      </x:c>
      <x:c r="H25" s="2" t="str">
        <x:f>IF(I25&gt;$C$7,"",MATCH(I25,Applications!$R$9:$R$38,0))</x:f>
      </x:c>
      <x:c r="I25" s="2" t="n">
        <x:v>17</x:v>
      </x:c>
    </x:row>
    <x:row r="26" ht="44" customHeight="1">
      <x:c r="A26" s="15" t="str">
        <x:f>IF($H26="","",IF(INDEX(Applications!$A$9:$A$38,$H26)="","",INDEX(Applications!$A$9:$A$38,$H26)))</x:f>
      </x:c>
      <x:c r="B26" s="15" t="str">
        <x:f>IF($H26="","",IF(INDEX(Applications!$B$9:$B$38,$H26)="","",INDEX(Applications!$B$9:$B$38,$H26)))</x:f>
      </x:c>
      <x:c r="C26" s="15" t="str">
        <x:f>IF($H26="","",IF(INDEX(Applications!$C$9:$C$38,$H26)="","",INDEX(Applications!$C$9:$C$38,$H26)))</x:f>
      </x:c>
      <x:c r="D26" s="16" t="str">
        <x:f>IF($H26="","",IF(AND(ISNUMBER(INDEX(Applications!$G$9:$G$38,$H26)),INDEX(Applications!$G$9:$G$38,$H26)&gt;0),INDEX(Applications!$G$9:$G$38,$H26),""))</x:f>
      </x:c>
      <x:c r="E26" s="15" t="str">
        <x:f>IF($H26="","",IF(INDEX(Applications!$H$9:$H$38,$H26)="","",INDEX(Applications!$H$9:$H$38,$H26)))</x:f>
      </x:c>
      <x:c r="F26" s="15" t="str">
        <x:f>IF($H26="","",IF(INDEX(Applications!$O$9:$O$38,$H26)="","",INDEX(Applications!$O$9:$O$38,$H26)))</x:f>
      </x:c>
      <x:c r="G26" s="15" t="str">
        <x:f>IF($H26="","",IF(INDEX(Applications!$D$9:$D$38,$H26)="","",INDEX(Applications!$D$9:$D$38,$H26)))</x:f>
      </x:c>
      <x:c r="H26" s="2" t="str">
        <x:f>IF(I26&gt;$C$7,"",MATCH(I26,Applications!$R$9:$R$38,0))</x:f>
      </x:c>
      <x:c r="I26" s="2" t="n">
        <x:v>18</x:v>
      </x:c>
    </x:row>
    <x:row r="27" ht="44" customHeight="1">
      <x:c r="A27" s="15" t="str">
        <x:f>IF($H27="","",IF(INDEX(Applications!$A$9:$A$38,$H27)="","",INDEX(Applications!$A$9:$A$38,$H27)))</x:f>
      </x:c>
      <x:c r="B27" s="15" t="str">
        <x:f>IF($H27="","",IF(INDEX(Applications!$B$9:$B$38,$H27)="","",INDEX(Applications!$B$9:$B$38,$H27)))</x:f>
      </x:c>
      <x:c r="C27" s="15" t="str">
        <x:f>IF($H27="","",IF(INDEX(Applications!$C$9:$C$38,$H27)="","",INDEX(Applications!$C$9:$C$38,$H27)))</x:f>
      </x:c>
      <x:c r="D27" s="16" t="str">
        <x:f>IF($H27="","",IF(AND(ISNUMBER(INDEX(Applications!$G$9:$G$38,$H27)),INDEX(Applications!$G$9:$G$38,$H27)&gt;0),INDEX(Applications!$G$9:$G$38,$H27),""))</x:f>
      </x:c>
      <x:c r="E27" s="15" t="str">
        <x:f>IF($H27="","",IF(INDEX(Applications!$H$9:$H$38,$H27)="","",INDEX(Applications!$H$9:$H$38,$H27)))</x:f>
      </x:c>
      <x:c r="F27" s="15" t="str">
        <x:f>IF($H27="","",IF(INDEX(Applications!$O$9:$O$38,$H27)="","",INDEX(Applications!$O$9:$O$38,$H27)))</x:f>
      </x:c>
      <x:c r="G27" s="15" t="str">
        <x:f>IF($H27="","",IF(INDEX(Applications!$D$9:$D$38,$H27)="","",INDEX(Applications!$D$9:$D$38,$H27)))</x:f>
      </x:c>
      <x:c r="H27" s="2" t="str">
        <x:f>IF(I27&gt;$C$7,"",MATCH(I27,Applications!$R$9:$R$38,0))</x:f>
      </x:c>
      <x:c r="I27" s="2" t="n">
        <x:v>19</x:v>
      </x:c>
    </x:row>
    <x:row r="28" ht="44" customHeight="1">
      <x:c r="A28" s="15" t="str">
        <x:f>IF($H28="","",IF(INDEX(Applications!$A$9:$A$38,$H28)="","",INDEX(Applications!$A$9:$A$38,$H28)))</x:f>
      </x:c>
      <x:c r="B28" s="15" t="str">
        <x:f>IF($H28="","",IF(INDEX(Applications!$B$9:$B$38,$H28)="","",INDEX(Applications!$B$9:$B$38,$H28)))</x:f>
      </x:c>
      <x:c r="C28" s="15" t="str">
        <x:f>IF($H28="","",IF(INDEX(Applications!$C$9:$C$38,$H28)="","",INDEX(Applications!$C$9:$C$38,$H28)))</x:f>
      </x:c>
      <x:c r="D28" s="16" t="str">
        <x:f>IF($H28="","",IF(AND(ISNUMBER(INDEX(Applications!$G$9:$G$38,$H28)),INDEX(Applications!$G$9:$G$38,$H28)&gt;0),INDEX(Applications!$G$9:$G$38,$H28),""))</x:f>
      </x:c>
      <x:c r="E28" s="15" t="str">
        <x:f>IF($H28="","",IF(INDEX(Applications!$H$9:$H$38,$H28)="","",INDEX(Applications!$H$9:$H$38,$H28)))</x:f>
      </x:c>
      <x:c r="F28" s="15" t="str">
        <x:f>IF($H28="","",IF(INDEX(Applications!$O$9:$O$38,$H28)="","",INDEX(Applications!$O$9:$O$38,$H28)))</x:f>
      </x:c>
      <x:c r="G28" s="15" t="str">
        <x:f>IF($H28="","",IF(INDEX(Applications!$D$9:$D$38,$H28)="","",INDEX(Applications!$D$9:$D$38,$H28)))</x:f>
      </x:c>
      <x:c r="H28" s="2" t="str">
        <x:f>IF(I28&gt;$C$7,"",MATCH(I28,Applications!$R$9:$R$38,0))</x:f>
      </x:c>
      <x:c r="I28" s="2" t="n">
        <x:v>20</x:v>
      </x:c>
    </x:row>
    <x:row r="29" ht="44" customHeight="1">
      <x:c r="A29" s="15" t="str">
        <x:f>IF($H29="","",IF(INDEX(Applications!$A$9:$A$38,$H29)="","",INDEX(Applications!$A$9:$A$38,$H29)))</x:f>
      </x:c>
      <x:c r="B29" s="15" t="str">
        <x:f>IF($H29="","",IF(INDEX(Applications!$B$9:$B$38,$H29)="","",INDEX(Applications!$B$9:$B$38,$H29)))</x:f>
      </x:c>
      <x:c r="C29" s="15" t="str">
        <x:f>IF($H29="","",IF(INDEX(Applications!$C$9:$C$38,$H29)="","",INDEX(Applications!$C$9:$C$38,$H29)))</x:f>
      </x:c>
      <x:c r="D29" s="16" t="str">
        <x:f>IF($H29="","",IF(AND(ISNUMBER(INDEX(Applications!$G$9:$G$38,$H29)),INDEX(Applications!$G$9:$G$38,$H29)&gt;0),INDEX(Applications!$G$9:$G$38,$H29),""))</x:f>
      </x:c>
      <x:c r="E29" s="15" t="str">
        <x:f>IF($H29="","",IF(INDEX(Applications!$H$9:$H$38,$H29)="","",INDEX(Applications!$H$9:$H$38,$H29)))</x:f>
      </x:c>
      <x:c r="F29" s="15" t="str">
        <x:f>IF($H29="","",IF(INDEX(Applications!$O$9:$O$38,$H29)="","",INDEX(Applications!$O$9:$O$38,$H29)))</x:f>
      </x:c>
      <x:c r="G29" s="15" t="str">
        <x:f>IF($H29="","",IF(INDEX(Applications!$D$9:$D$38,$H29)="","",INDEX(Applications!$D$9:$D$38,$H29)))</x:f>
      </x:c>
      <x:c r="H29" s="2" t="str">
        <x:f>IF(I29&gt;$C$7,"",MATCH(I29,Applications!$R$9:$R$38,0))</x:f>
      </x:c>
      <x:c r="I29" s="2" t="n">
        <x:v>21</x:v>
      </x:c>
    </x:row>
    <x:row r="30" ht="44" customHeight="1">
      <x:c r="A30" s="15" t="str">
        <x:f>IF($H30="","",IF(INDEX(Applications!$A$9:$A$38,$H30)="","",INDEX(Applications!$A$9:$A$38,$H30)))</x:f>
      </x:c>
      <x:c r="B30" s="15" t="str">
        <x:f>IF($H30="","",IF(INDEX(Applications!$B$9:$B$38,$H30)="","",INDEX(Applications!$B$9:$B$38,$H30)))</x:f>
      </x:c>
      <x:c r="C30" s="15" t="str">
        <x:f>IF($H30="","",IF(INDEX(Applications!$C$9:$C$38,$H30)="","",INDEX(Applications!$C$9:$C$38,$H30)))</x:f>
      </x:c>
      <x:c r="D30" s="16" t="str">
        <x:f>IF($H30="","",IF(AND(ISNUMBER(INDEX(Applications!$G$9:$G$38,$H30)),INDEX(Applications!$G$9:$G$38,$H30)&gt;0),INDEX(Applications!$G$9:$G$38,$H30),""))</x:f>
      </x:c>
      <x:c r="E30" s="15" t="str">
        <x:f>IF($H30="","",IF(INDEX(Applications!$H$9:$H$38,$H30)="","",INDEX(Applications!$H$9:$H$38,$H30)))</x:f>
      </x:c>
      <x:c r="F30" s="15" t="str">
        <x:f>IF($H30="","",IF(INDEX(Applications!$O$9:$O$38,$H30)="","",INDEX(Applications!$O$9:$O$38,$H30)))</x:f>
      </x:c>
      <x:c r="G30" s="15" t="str">
        <x:f>IF($H30="","",IF(INDEX(Applications!$D$9:$D$38,$H30)="","",INDEX(Applications!$D$9:$D$38,$H30)))</x:f>
      </x:c>
      <x:c r="H30" s="2" t="str">
        <x:f>IF(I30&gt;$C$7,"",MATCH(I30,Applications!$R$9:$R$38,0))</x:f>
      </x:c>
      <x:c r="I30" s="2" t="n">
        <x:v>22</x:v>
      </x:c>
    </x:row>
    <x:row r="31" ht="44" customHeight="1">
      <x:c r="A31" s="15" t="str">
        <x:f>IF($H31="","",IF(INDEX(Applications!$A$9:$A$38,$H31)="","",INDEX(Applications!$A$9:$A$38,$H31)))</x:f>
      </x:c>
      <x:c r="B31" s="15" t="str">
        <x:f>IF($H31="","",IF(INDEX(Applications!$B$9:$B$38,$H31)="","",INDEX(Applications!$B$9:$B$38,$H31)))</x:f>
      </x:c>
      <x:c r="C31" s="15" t="str">
        <x:f>IF($H31="","",IF(INDEX(Applications!$C$9:$C$38,$H31)="","",INDEX(Applications!$C$9:$C$38,$H31)))</x:f>
      </x:c>
      <x:c r="D31" s="16" t="str">
        <x:f>IF($H31="","",IF(AND(ISNUMBER(INDEX(Applications!$G$9:$G$38,$H31)),INDEX(Applications!$G$9:$G$38,$H31)&gt;0),INDEX(Applications!$G$9:$G$38,$H31),""))</x:f>
      </x:c>
      <x:c r="E31" s="15" t="str">
        <x:f>IF($H31="","",IF(INDEX(Applications!$H$9:$H$38,$H31)="","",INDEX(Applications!$H$9:$H$38,$H31)))</x:f>
      </x:c>
      <x:c r="F31" s="15" t="str">
        <x:f>IF($H31="","",IF(INDEX(Applications!$O$9:$O$38,$H31)="","",INDEX(Applications!$O$9:$O$38,$H31)))</x:f>
      </x:c>
      <x:c r="G31" s="15" t="str">
        <x:f>IF($H31="","",IF(INDEX(Applications!$D$9:$D$38,$H31)="","",INDEX(Applications!$D$9:$D$38,$H31)))</x:f>
      </x:c>
      <x:c r="H31" s="2" t="str">
        <x:f>IF(I31&gt;$C$7,"",MATCH(I31,Applications!$R$9:$R$38,0))</x:f>
      </x:c>
      <x:c r="I31" s="2" t="n">
        <x:v>23</x:v>
      </x:c>
    </x:row>
    <x:row r="32" ht="44" customHeight="1">
      <x:c r="A32" s="15" t="str">
        <x:f>IF($H32="","",IF(INDEX(Applications!$A$9:$A$38,$H32)="","",INDEX(Applications!$A$9:$A$38,$H32)))</x:f>
      </x:c>
      <x:c r="B32" s="15" t="str">
        <x:f>IF($H32="","",IF(INDEX(Applications!$B$9:$B$38,$H32)="","",INDEX(Applications!$B$9:$B$38,$H32)))</x:f>
      </x:c>
      <x:c r="C32" s="15" t="str">
        <x:f>IF($H32="","",IF(INDEX(Applications!$C$9:$C$38,$H32)="","",INDEX(Applications!$C$9:$C$38,$H32)))</x:f>
      </x:c>
      <x:c r="D32" s="16" t="str">
        <x:f>IF($H32="","",IF(AND(ISNUMBER(INDEX(Applications!$G$9:$G$38,$H32)),INDEX(Applications!$G$9:$G$38,$H32)&gt;0),INDEX(Applications!$G$9:$G$38,$H32),""))</x:f>
      </x:c>
      <x:c r="E32" s="15" t="str">
        <x:f>IF($H32="","",IF(INDEX(Applications!$H$9:$H$38,$H32)="","",INDEX(Applications!$H$9:$H$38,$H32)))</x:f>
      </x:c>
      <x:c r="F32" s="15" t="str">
        <x:f>IF($H32="","",IF(INDEX(Applications!$O$9:$O$38,$H32)="","",INDEX(Applications!$O$9:$O$38,$H32)))</x:f>
      </x:c>
      <x:c r="G32" s="15" t="str">
        <x:f>IF($H32="","",IF(INDEX(Applications!$D$9:$D$38,$H32)="","",INDEX(Applications!$D$9:$D$38,$H32)))</x:f>
      </x:c>
      <x:c r="H32" s="2" t="str">
        <x:f>IF(I32&gt;$C$7,"",MATCH(I32,Applications!$R$9:$R$38,0))</x:f>
      </x:c>
      <x:c r="I32" s="2" t="n">
        <x:v>24</x:v>
      </x:c>
    </x:row>
    <x:row r="33" ht="44" customHeight="1">
      <x:c r="A33" s="15" t="str">
        <x:f>IF($H33="","",IF(INDEX(Applications!$A$9:$A$38,$H33)="","",INDEX(Applications!$A$9:$A$38,$H33)))</x:f>
      </x:c>
      <x:c r="B33" s="15" t="str">
        <x:f>IF($H33="","",IF(INDEX(Applications!$B$9:$B$38,$H33)="","",INDEX(Applications!$B$9:$B$38,$H33)))</x:f>
      </x:c>
      <x:c r="C33" s="15" t="str">
        <x:f>IF($H33="","",IF(INDEX(Applications!$C$9:$C$38,$H33)="","",INDEX(Applications!$C$9:$C$38,$H33)))</x:f>
      </x:c>
      <x:c r="D33" s="16" t="str">
        <x:f>IF($H33="","",IF(AND(ISNUMBER(INDEX(Applications!$G$9:$G$38,$H33)),INDEX(Applications!$G$9:$G$38,$H33)&gt;0),INDEX(Applications!$G$9:$G$38,$H33),""))</x:f>
      </x:c>
      <x:c r="E33" s="15" t="str">
        <x:f>IF($H33="","",IF(INDEX(Applications!$H$9:$H$38,$H33)="","",INDEX(Applications!$H$9:$H$38,$H33)))</x:f>
      </x:c>
      <x:c r="F33" s="15" t="str">
        <x:f>IF($H33="","",IF(INDEX(Applications!$O$9:$O$38,$H33)="","",INDEX(Applications!$O$9:$O$38,$H33)))</x:f>
      </x:c>
      <x:c r="G33" s="15" t="str">
        <x:f>IF($H33="","",IF(INDEX(Applications!$D$9:$D$38,$H33)="","",INDEX(Applications!$D$9:$D$38,$H33)))</x:f>
      </x:c>
      <x:c r="H33" s="2" t="str">
        <x:f>IF(I33&gt;$C$7,"",MATCH(I33,Applications!$R$9:$R$38,0))</x:f>
      </x:c>
      <x:c r="I33" s="2" t="n">
        <x:v>25</x:v>
      </x:c>
    </x:row>
    <x:row r="34" ht="44" customHeight="1">
      <x:c r="A34" s="15" t="str">
        <x:f>IF($H34="","",IF(INDEX(Applications!$A$9:$A$38,$H34)="","",INDEX(Applications!$A$9:$A$38,$H34)))</x:f>
      </x:c>
      <x:c r="B34" s="15" t="str">
        <x:f>IF($H34="","",IF(INDEX(Applications!$B$9:$B$38,$H34)="","",INDEX(Applications!$B$9:$B$38,$H34)))</x:f>
      </x:c>
      <x:c r="C34" s="15" t="str">
        <x:f>IF($H34="","",IF(INDEX(Applications!$C$9:$C$38,$H34)="","",INDEX(Applications!$C$9:$C$38,$H34)))</x:f>
      </x:c>
      <x:c r="D34" s="16" t="str">
        <x:f>IF($H34="","",IF(AND(ISNUMBER(INDEX(Applications!$G$9:$G$38,$H34)),INDEX(Applications!$G$9:$G$38,$H34)&gt;0),INDEX(Applications!$G$9:$G$38,$H34),""))</x:f>
      </x:c>
      <x:c r="E34" s="15" t="str">
        <x:f>IF($H34="","",IF(INDEX(Applications!$H$9:$H$38,$H34)="","",INDEX(Applications!$H$9:$H$38,$H34)))</x:f>
      </x:c>
      <x:c r="F34" s="15" t="str">
        <x:f>IF($H34="","",IF(INDEX(Applications!$O$9:$O$38,$H34)="","",INDEX(Applications!$O$9:$O$38,$H34)))</x:f>
      </x:c>
      <x:c r="G34" s="15" t="str">
        <x:f>IF($H34="","",IF(INDEX(Applications!$D$9:$D$38,$H34)="","",INDEX(Applications!$D$9:$D$38,$H34)))</x:f>
      </x:c>
      <x:c r="H34" s="2" t="str">
        <x:f>IF(I34&gt;$C$7,"",MATCH(I34,Applications!$R$9:$R$38,0))</x:f>
      </x:c>
      <x:c r="I34" s="2" t="n">
        <x:v>26</x:v>
      </x:c>
    </x:row>
    <x:row r="35" ht="44" customHeight="1">
      <x:c r="A35" s="15" t="str">
        <x:f>IF($H35="","",IF(INDEX(Applications!$A$9:$A$38,$H35)="","",INDEX(Applications!$A$9:$A$38,$H35)))</x:f>
      </x:c>
      <x:c r="B35" s="15" t="str">
        <x:f>IF($H35="","",IF(INDEX(Applications!$B$9:$B$38,$H35)="","",INDEX(Applications!$B$9:$B$38,$H35)))</x:f>
      </x:c>
      <x:c r="C35" s="15" t="str">
        <x:f>IF($H35="","",IF(INDEX(Applications!$C$9:$C$38,$H35)="","",INDEX(Applications!$C$9:$C$38,$H35)))</x:f>
      </x:c>
      <x:c r="D35" s="16" t="str">
        <x:f>IF($H35="","",IF(AND(ISNUMBER(INDEX(Applications!$G$9:$G$38,$H35)),INDEX(Applications!$G$9:$G$38,$H35)&gt;0),INDEX(Applications!$G$9:$G$38,$H35),""))</x:f>
      </x:c>
      <x:c r="E35" s="15" t="str">
        <x:f>IF($H35="","",IF(INDEX(Applications!$H$9:$H$38,$H35)="","",INDEX(Applications!$H$9:$H$38,$H35)))</x:f>
      </x:c>
      <x:c r="F35" s="15" t="str">
        <x:f>IF($H35="","",IF(INDEX(Applications!$O$9:$O$38,$H35)="","",INDEX(Applications!$O$9:$O$38,$H35)))</x:f>
      </x:c>
      <x:c r="G35" s="15" t="str">
        <x:f>IF($H35="","",IF(INDEX(Applications!$D$9:$D$38,$H35)="","",INDEX(Applications!$D$9:$D$38,$H35)))</x:f>
      </x:c>
      <x:c r="H35" s="2" t="str">
        <x:f>IF(I35&gt;$C$7,"",MATCH(I35,Applications!$R$9:$R$38,0))</x:f>
      </x:c>
      <x:c r="I35" s="2" t="n">
        <x:v>27</x:v>
      </x:c>
    </x:row>
    <x:row r="36" ht="44" customHeight="1">
      <x:c r="A36" s="15" t="str">
        <x:f>IF($H36="","",IF(INDEX(Applications!$A$9:$A$38,$H36)="","",INDEX(Applications!$A$9:$A$38,$H36)))</x:f>
      </x:c>
      <x:c r="B36" s="15" t="str">
        <x:f>IF($H36="","",IF(INDEX(Applications!$B$9:$B$38,$H36)="","",INDEX(Applications!$B$9:$B$38,$H36)))</x:f>
      </x:c>
      <x:c r="C36" s="15" t="str">
        <x:f>IF($H36="","",IF(INDEX(Applications!$C$9:$C$38,$H36)="","",INDEX(Applications!$C$9:$C$38,$H36)))</x:f>
      </x:c>
      <x:c r="D36" s="16" t="str">
        <x:f>IF($H36="","",IF(AND(ISNUMBER(INDEX(Applications!$G$9:$G$38,$H36)),INDEX(Applications!$G$9:$G$38,$H36)&gt;0),INDEX(Applications!$G$9:$G$38,$H36),""))</x:f>
      </x:c>
      <x:c r="E36" s="15" t="str">
        <x:f>IF($H36="","",IF(INDEX(Applications!$H$9:$H$38,$H36)="","",INDEX(Applications!$H$9:$H$38,$H36)))</x:f>
      </x:c>
      <x:c r="F36" s="15" t="str">
        <x:f>IF($H36="","",IF(INDEX(Applications!$O$9:$O$38,$H36)="","",INDEX(Applications!$O$9:$O$38,$H36)))</x:f>
      </x:c>
      <x:c r="G36" s="15" t="str">
        <x:f>IF($H36="","",IF(INDEX(Applications!$D$9:$D$38,$H36)="","",INDEX(Applications!$D$9:$D$38,$H36)))</x:f>
      </x:c>
      <x:c r="H36" s="2" t="str">
        <x:f>IF(I36&gt;$C$7,"",MATCH(I36,Applications!$R$9:$R$38,0))</x:f>
      </x:c>
      <x:c r="I36" s="2" t="n">
        <x:v>28</x:v>
      </x:c>
    </x:row>
    <x:row r="37" ht="44" customHeight="1">
      <x:c r="A37" s="15" t="str">
        <x:f>IF($H37="","",IF(INDEX(Applications!$A$9:$A$38,$H37)="","",INDEX(Applications!$A$9:$A$38,$H37)))</x:f>
      </x:c>
      <x:c r="B37" s="15" t="str">
        <x:f>IF($H37="","",IF(INDEX(Applications!$B$9:$B$38,$H37)="","",INDEX(Applications!$B$9:$B$38,$H37)))</x:f>
      </x:c>
      <x:c r="C37" s="15" t="str">
        <x:f>IF($H37="","",IF(INDEX(Applications!$C$9:$C$38,$H37)="","",INDEX(Applications!$C$9:$C$38,$H37)))</x:f>
      </x:c>
      <x:c r="D37" s="16" t="str">
        <x:f>IF($H37="","",IF(AND(ISNUMBER(INDEX(Applications!$G$9:$G$38,$H37)),INDEX(Applications!$G$9:$G$38,$H37)&gt;0),INDEX(Applications!$G$9:$G$38,$H37),""))</x:f>
      </x:c>
      <x:c r="E37" s="15" t="str">
        <x:f>IF($H37="","",IF(INDEX(Applications!$H$9:$H$38,$H37)="","",INDEX(Applications!$H$9:$H$38,$H37)))</x:f>
      </x:c>
      <x:c r="F37" s="15" t="str">
        <x:f>IF($H37="","",IF(INDEX(Applications!$O$9:$O$38,$H37)="","",INDEX(Applications!$O$9:$O$38,$H37)))</x:f>
      </x:c>
      <x:c r="G37" s="15" t="str">
        <x:f>IF($H37="","",IF(INDEX(Applications!$D$9:$D$38,$H37)="","",INDEX(Applications!$D$9:$D$38,$H37)))</x:f>
      </x:c>
      <x:c r="H37" s="2" t="str">
        <x:f>IF(I37&gt;$C$7,"",MATCH(I37,Applications!$R$9:$R$38,0))</x:f>
      </x:c>
      <x:c r="I37" s="2" t="n">
        <x:v>29</x:v>
      </x:c>
    </x:row>
    <x:row r="38" ht="44" customHeight="1">
      <x:c r="A38" s="15" t="str">
        <x:f>IF($H38="","",IF(INDEX(Applications!$A$9:$A$38,$H38)="","",INDEX(Applications!$A$9:$A$38,$H38)))</x:f>
      </x:c>
      <x:c r="B38" s="15" t="str">
        <x:f>IF($H38="","",IF(INDEX(Applications!$B$9:$B$38,$H38)="","",INDEX(Applications!$B$9:$B$38,$H38)))</x:f>
      </x:c>
      <x:c r="C38" s="15" t="str">
        <x:f>IF($H38="","",IF(INDEX(Applications!$C$9:$C$38,$H38)="","",INDEX(Applications!$C$9:$C$38,$H38)))</x:f>
      </x:c>
      <x:c r="D38" s="16" t="str">
        <x:f>IF($H38="","",IF(AND(ISNUMBER(INDEX(Applications!$G$9:$G$38,$H38)),INDEX(Applications!$G$9:$G$38,$H38)&gt;0),INDEX(Applications!$G$9:$G$38,$H38),""))</x:f>
      </x:c>
      <x:c r="E38" s="15" t="str">
        <x:f>IF($H38="","",IF(INDEX(Applications!$H$9:$H$38,$H38)="","",INDEX(Applications!$H$9:$H$38,$H38)))</x:f>
      </x:c>
      <x:c r="F38" s="15" t="str">
        <x:f>IF($H38="","",IF(INDEX(Applications!$O$9:$O$38,$H38)="","",INDEX(Applications!$O$9:$O$38,$H38)))</x:f>
      </x:c>
      <x:c r="G38" s="15" t="str">
        <x:f>IF($H38="","",IF(INDEX(Applications!$D$9:$D$38,$H38)="","",INDEX(Applications!$D$9:$D$38,$H38)))</x:f>
      </x:c>
      <x:c r="H38" s="2" t="str">
        <x:f>IF(I38&gt;$C$7,"",MATCH(I38,Applications!$R$9:$R$38,0))</x:f>
      </x:c>
      <x:c r="I38" s="2" t="n">
        <x:v>30</x:v>
      </x:c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</x:row>
    <x:row r="42">
      <x:c r="A42" s="10" t="str">
        <x:v>Next actions</x:v>
      </x:c>
      <x:c r="B42" s="2"/>
      <x:c r="C42" s="2" t="n">
        <x:f>COUNTIFS(Applications!$N$9:$N$38,"Active",Applications!$I$9:$I$38,"&lt;&gt;")</x:f>
        <x:v>3</x:v>
      </x:c>
      <x:c r="D42" s="2" t="str">
        <x:v>Active tasks, including future and unscheduled actions</x:v>
      </x:c>
      <x:c r="E42" s="2"/>
      <x:c r="F42" s="2"/>
      <x:c r="G42" s="2"/>
      <x:c r="H42" s="2"/>
      <x:c r="I42" s="2"/>
    </x:row>
    <x:row r="43" ht="32" customHeight="1">
      <x:c r="A43" s="14" t="str">
        <x:v>ID</x:v>
      </x:c>
      <x:c r="B43" s="14" t="str">
        <x:v>Employer</x:v>
      </x:c>
      <x:c r="C43" s="14" t="str">
        <x:v>Role</x:v>
      </x:c>
      <x:c r="D43" s="14" t="str">
        <x:v>Personal date</x:v>
      </x:c>
      <x:c r="E43" s="14" t="str">
        <x:v>Next action</x:v>
      </x:c>
      <x:c r="F43" s="14" t="str">
        <x:v>Action state</x:v>
      </x:c>
      <x:c r="G43" s="14" t="str">
        <x:v>Requisition</x:v>
      </x:c>
      <x:c r="H43" s="2" t="str">
        <x:v>Source index</x:v>
      </x:c>
      <x:c r="I43" s="2" t="str">
        <x:v>Sequence</x:v>
      </x:c>
    </x:row>
    <x:row r="44" ht="44" customHeight="1">
      <x:c r="A44" s="15" t="str">
        <x:f>IF($H44="","",IF(INDEX(Applications!$A$9:$A$38,$H44)="","",INDEX(Applications!$A$9:$A$38,$H44)))</x:f>
        <x:v>A001</x:v>
      </x:c>
      <x:c r="B44" s="15" t="str">
        <x:f>IF($H44="","",IF(INDEX(Applications!$B$9:$B$38,$H44)="","",INDEX(Applications!$B$9:$B$38,$H44)))</x:f>
        <x:v>Juniper Labs</x:v>
      </x:c>
      <x:c r="C44" s="15" t="str">
        <x:f>IF($H44="","",IF(INDEX(Applications!$C$9:$C$38,$H44)="","",INDEX(Applications!$C$9:$C$38,$H44)))</x:f>
        <x:v>Data Engineer</x:v>
      </x:c>
      <x:c r="D44" s="16" t="n">
        <x:f>IF($H44="","",IF(AND(ISNUMBER(INDEX(Applications!$J$9:$J$38,$H44)),INDEX(Applications!$J$9:$J$38,$H44)&gt;0),INDEX(Applications!$J$9:$J$38,$H44),""))</x:f>
        <x:v>46303</x:v>
      </x:c>
      <x:c r="E44" s="15" t="str">
        <x:f>IF($H44="","",IF(INDEX(Applications!$I$9:$I$38,$H44)="","",INDEX(Applications!$I$9:$I$38,$H44)))</x:f>
        <x:v>Compare SQL sample with requirements</x:v>
      </x:c>
      <x:c r="F44" s="15" t="str">
        <x:f>IF($H44="","",IF(INDEX(Applications!$P$9:$P$38,$H44)="","",INDEX(Applications!$P$9:$P$38,$H44)))</x:f>
        <x:v>Today</x:v>
      </x:c>
      <x:c r="G44" s="15" t="str">
        <x:f>IF($H44="","",IF(INDEX(Applications!$D$9:$D$38,$H44)="","",INDEX(Applications!$D$9:$D$38,$H44)))</x:f>
        <x:v>JL-17</x:v>
      </x:c>
      <x:c r="H44" s="2" t="n">
        <x:f>IF(I44&gt;$C$42,"",MATCH(I44,Applications!$S$9:$S$38,0))</x:f>
        <x:v>1</x:v>
      </x:c>
      <x:c r="I44" s="2" t="n">
        <x:v>1</x:v>
      </x:c>
    </x:row>
    <x:row r="45" ht="44" customHeight="1">
      <x:c r="A45" s="15" t="str">
        <x:f>IF($H45="","",IF(INDEX(Applications!$A$9:$A$38,$H45)="","",INDEX(Applications!$A$9:$A$38,$H45)))</x:f>
        <x:v>A002</x:v>
      </x:c>
      <x:c r="B45" s="15" t="str">
        <x:f>IF($H45="","",IF(INDEX(Applications!$B$9:$B$38,$H45)="","",INDEX(Applications!$B$9:$B$38,$H45)))</x:f>
        <x:v>Harbor Systems</x:v>
      </x:c>
      <x:c r="C45" s="15" t="str">
        <x:f>IF($H45="","",IF(INDEX(Applications!$C$9:$C$38,$H45)="","",INDEX(Applications!$C$9:$C$38,$H45)))</x:f>
        <x:v>Backend Engineer</x:v>
      </x:c>
      <x:c r="D45" s="16" t="n">
        <x:f>IF($H45="","",IF(AND(ISNUMBER(INDEX(Applications!$J$9:$J$38,$H45)),INDEX(Applications!$J$9:$J$38,$H45)&gt;0),INDEX(Applications!$J$9:$J$38,$H45),""))</x:f>
        <x:v>46303</x:v>
      </x:c>
      <x:c r="E45" s="15" t="str">
        <x:f>IF($H45="","",IF(INDEX(Applications!$I$9:$I$38,$H45)="","",INDEX(Applications!$I$9:$I$38,$H45)))</x:f>
        <x:v>Check portal and confirmation email</x:v>
      </x:c>
      <x:c r="F45" s="15" t="str">
        <x:f>IF($H45="","",IF(INDEX(Applications!$P$9:$P$38,$H45)="","",INDEX(Applications!$P$9:$P$38,$H45)))</x:f>
        <x:v>Today</x:v>
      </x:c>
      <x:c r="G45" s="15" t="str">
        <x:f>IF($H45="","",IF(INDEX(Applications!$D$9:$D$38,$H45)="","",INDEX(Applications!$D$9:$D$38,$H45)))</x:f>
        <x:v>HS-04</x:v>
      </x:c>
      <x:c r="H45" s="2" t="n">
        <x:f>IF(I45&gt;$C$42,"",MATCH(I45,Applications!$S$9:$S$38,0))</x:f>
        <x:v>2</x:v>
      </x:c>
      <x:c r="I45" s="2" t="n">
        <x:v>2</x:v>
      </x:c>
    </x:row>
    <x:row r="46" ht="44" customHeight="1">
      <x:c r="A46" s="15" t="str">
        <x:f>IF($H46="","",IF(INDEX(Applications!$A$9:$A$38,$H46)="","",INDEX(Applications!$A$9:$A$38,$H46)))</x:f>
        <x:v>A003</x:v>
      </x:c>
      <x:c r="B46" s="15" t="str">
        <x:f>IF($H46="","",IF(INDEX(Applications!$B$9:$B$38,$H46)="","",INDEX(Applications!$B$9:$B$38,$H46)))</x:f>
        <x:v>Cedar Analytics</x:v>
      </x:c>
      <x:c r="C46" s="15" t="str">
        <x:f>IF($H46="","",IF(INDEX(Applications!$C$9:$C$38,$H46)="","",INDEX(Applications!$C$9:$C$38,$H46)))</x:f>
        <x:v>ML Engineer</x:v>
      </x:c>
      <x:c r="D46" s="16" t="n">
        <x:f>IF($H46="","",IF(AND(ISNUMBER(INDEX(Applications!$J$9:$J$38,$H46)),INDEX(Applications!$J$9:$J$38,$H46)&gt;0),INDEX(Applications!$J$9:$J$38,$H46),""))</x:f>
        <x:v>46307</x:v>
      </x:c>
      <x:c r="E46" s="15" t="str">
        <x:f>IF($H46="","",IF(INDEX(Applications!$I$9:$I$38,$H46)="","",INDEX(Applications!$I$9:$I$38,$H46)))</x:f>
        <x:v>Review invitation and complete assessment</x:v>
      </x:c>
      <x:c r="F46" s="15" t="str">
        <x:f>IF($H46="","",IF(INDEX(Applications!$P$9:$P$38,$H46)="","",INDEX(Applications!$P$9:$P$38,$H46)))</x:f>
        <x:v>Planned</x:v>
      </x:c>
      <x:c r="G46" s="15" t="str">
        <x:f>IF($H46="","",IF(INDEX(Applications!$D$9:$D$38,$H46)="","",INDEX(Applications!$D$9:$D$38,$H46)))</x:f>
        <x:v>CA-22</x:v>
      </x:c>
      <x:c r="H46" s="2" t="n">
        <x:f>IF(I46&gt;$C$42,"",MATCH(I46,Applications!$S$9:$S$38,0))</x:f>
        <x:v>3</x:v>
      </x:c>
      <x:c r="I46" s="2" t="n">
        <x:v>3</x:v>
      </x:c>
    </x:row>
    <x:row r="47" ht="44" customHeight="1">
      <x:c r="A47" s="15" t="str">
        <x:f>IF($H47="","",IF(INDEX(Applications!$A$9:$A$38,$H47)="","",INDEX(Applications!$A$9:$A$38,$H47)))</x:f>
      </x:c>
      <x:c r="B47" s="15" t="str">
        <x:f>IF($H47="","",IF(INDEX(Applications!$B$9:$B$38,$H47)="","",INDEX(Applications!$B$9:$B$38,$H47)))</x:f>
      </x:c>
      <x:c r="C47" s="15" t="str">
        <x:f>IF($H47="","",IF(INDEX(Applications!$C$9:$C$38,$H47)="","",INDEX(Applications!$C$9:$C$38,$H47)))</x:f>
      </x:c>
      <x:c r="D47" s="16" t="str">
        <x:f>IF($H47="","",IF(AND(ISNUMBER(INDEX(Applications!$J$9:$J$38,$H47)),INDEX(Applications!$J$9:$J$38,$H47)&gt;0),INDEX(Applications!$J$9:$J$38,$H47),""))</x:f>
      </x:c>
      <x:c r="E47" s="15" t="str">
        <x:f>IF($H47="","",IF(INDEX(Applications!$I$9:$I$38,$H47)="","",INDEX(Applications!$I$9:$I$38,$H47)))</x:f>
      </x:c>
      <x:c r="F47" s="15" t="str">
        <x:f>IF($H47="","",IF(INDEX(Applications!$P$9:$P$38,$H47)="","",INDEX(Applications!$P$9:$P$38,$H47)))</x:f>
      </x:c>
      <x:c r="G47" s="15" t="str">
        <x:f>IF($H47="","",IF(INDEX(Applications!$D$9:$D$38,$H47)="","",INDEX(Applications!$D$9:$D$38,$H47)))</x:f>
      </x:c>
      <x:c r="H47" s="2" t="str">
        <x:f>IF(I47&gt;$C$42,"",MATCH(I47,Applications!$S$9:$S$38,0))</x:f>
      </x:c>
      <x:c r="I47" s="2" t="n">
        <x:v>4</x:v>
      </x:c>
    </x:row>
    <x:row r="48" ht="44" customHeight="1">
      <x:c r="A48" s="15" t="str">
        <x:f>IF($H48="","",IF(INDEX(Applications!$A$9:$A$38,$H48)="","",INDEX(Applications!$A$9:$A$38,$H48)))</x:f>
      </x:c>
      <x:c r="B48" s="15" t="str">
        <x:f>IF($H48="","",IF(INDEX(Applications!$B$9:$B$38,$H48)="","",INDEX(Applications!$B$9:$B$38,$H48)))</x:f>
      </x:c>
      <x:c r="C48" s="15" t="str">
        <x:f>IF($H48="","",IF(INDEX(Applications!$C$9:$C$38,$H48)="","",INDEX(Applications!$C$9:$C$38,$H48)))</x:f>
      </x:c>
      <x:c r="D48" s="16" t="str">
        <x:f>IF($H48="","",IF(AND(ISNUMBER(INDEX(Applications!$J$9:$J$38,$H48)),INDEX(Applications!$J$9:$J$38,$H48)&gt;0),INDEX(Applications!$J$9:$J$38,$H48),""))</x:f>
      </x:c>
      <x:c r="E48" s="15" t="str">
        <x:f>IF($H48="","",IF(INDEX(Applications!$I$9:$I$38,$H48)="","",INDEX(Applications!$I$9:$I$38,$H48)))</x:f>
      </x:c>
      <x:c r="F48" s="15" t="str">
        <x:f>IF($H48="","",IF(INDEX(Applications!$P$9:$P$38,$H48)="","",INDEX(Applications!$P$9:$P$38,$H48)))</x:f>
      </x:c>
      <x:c r="G48" s="15" t="str">
        <x:f>IF($H48="","",IF(INDEX(Applications!$D$9:$D$38,$H48)="","",INDEX(Applications!$D$9:$D$38,$H48)))</x:f>
      </x:c>
      <x:c r="H48" s="2" t="str">
        <x:f>IF(I48&gt;$C$42,"",MATCH(I48,Applications!$S$9:$S$38,0))</x:f>
      </x:c>
      <x:c r="I48" s="2" t="n">
        <x:v>5</x:v>
      </x:c>
    </x:row>
    <x:row r="49" ht="44" customHeight="1">
      <x:c r="A49" s="15" t="str">
        <x:f>IF($H49="","",IF(INDEX(Applications!$A$9:$A$38,$H49)="","",INDEX(Applications!$A$9:$A$38,$H49)))</x:f>
      </x:c>
      <x:c r="B49" s="15" t="str">
        <x:f>IF($H49="","",IF(INDEX(Applications!$B$9:$B$38,$H49)="","",INDEX(Applications!$B$9:$B$38,$H49)))</x:f>
      </x:c>
      <x:c r="C49" s="15" t="str">
        <x:f>IF($H49="","",IF(INDEX(Applications!$C$9:$C$38,$H49)="","",INDEX(Applications!$C$9:$C$38,$H49)))</x:f>
      </x:c>
      <x:c r="D49" s="16" t="str">
        <x:f>IF($H49="","",IF(AND(ISNUMBER(INDEX(Applications!$J$9:$J$38,$H49)),INDEX(Applications!$J$9:$J$38,$H49)&gt;0),INDEX(Applications!$J$9:$J$38,$H49),""))</x:f>
      </x:c>
      <x:c r="E49" s="15" t="str">
        <x:f>IF($H49="","",IF(INDEX(Applications!$I$9:$I$38,$H49)="","",INDEX(Applications!$I$9:$I$38,$H49)))</x:f>
      </x:c>
      <x:c r="F49" s="15" t="str">
        <x:f>IF($H49="","",IF(INDEX(Applications!$P$9:$P$38,$H49)="","",INDEX(Applications!$P$9:$P$38,$H49)))</x:f>
      </x:c>
      <x:c r="G49" s="15" t="str">
        <x:f>IF($H49="","",IF(INDEX(Applications!$D$9:$D$38,$H49)="","",INDEX(Applications!$D$9:$D$38,$H49)))</x:f>
      </x:c>
      <x:c r="H49" s="2" t="str">
        <x:f>IF(I49&gt;$C$42,"",MATCH(I49,Applications!$S$9:$S$38,0))</x:f>
      </x:c>
      <x:c r="I49" s="2" t="n">
        <x:v>6</x:v>
      </x:c>
    </x:row>
    <x:row r="50" ht="44" customHeight="1">
      <x:c r="A50" s="15" t="str">
        <x:f>IF($H50="","",IF(INDEX(Applications!$A$9:$A$38,$H50)="","",INDEX(Applications!$A$9:$A$38,$H50)))</x:f>
      </x:c>
      <x:c r="B50" s="15" t="str">
        <x:f>IF($H50="","",IF(INDEX(Applications!$B$9:$B$38,$H50)="","",INDEX(Applications!$B$9:$B$38,$H50)))</x:f>
      </x:c>
      <x:c r="C50" s="15" t="str">
        <x:f>IF($H50="","",IF(INDEX(Applications!$C$9:$C$38,$H50)="","",INDEX(Applications!$C$9:$C$38,$H50)))</x:f>
      </x:c>
      <x:c r="D50" s="16" t="str">
        <x:f>IF($H50="","",IF(AND(ISNUMBER(INDEX(Applications!$J$9:$J$38,$H50)),INDEX(Applications!$J$9:$J$38,$H50)&gt;0),INDEX(Applications!$J$9:$J$38,$H50),""))</x:f>
      </x:c>
      <x:c r="E50" s="15" t="str">
        <x:f>IF($H50="","",IF(INDEX(Applications!$I$9:$I$38,$H50)="","",INDEX(Applications!$I$9:$I$38,$H50)))</x:f>
      </x:c>
      <x:c r="F50" s="15" t="str">
        <x:f>IF($H50="","",IF(INDEX(Applications!$P$9:$P$38,$H50)="","",INDEX(Applications!$P$9:$P$38,$H50)))</x:f>
      </x:c>
      <x:c r="G50" s="15" t="str">
        <x:f>IF($H50="","",IF(INDEX(Applications!$D$9:$D$38,$H50)="","",INDEX(Applications!$D$9:$D$38,$H50)))</x:f>
      </x:c>
      <x:c r="H50" s="2" t="str">
        <x:f>IF(I50&gt;$C$42,"",MATCH(I50,Applications!$S$9:$S$38,0))</x:f>
      </x:c>
      <x:c r="I50" s="2" t="n">
        <x:v>7</x:v>
      </x:c>
    </x:row>
    <x:row r="51" ht="44" customHeight="1">
      <x:c r="A51" s="15" t="str">
        <x:f>IF($H51="","",IF(INDEX(Applications!$A$9:$A$38,$H51)="","",INDEX(Applications!$A$9:$A$38,$H51)))</x:f>
      </x:c>
      <x:c r="B51" s="15" t="str">
        <x:f>IF($H51="","",IF(INDEX(Applications!$B$9:$B$38,$H51)="","",INDEX(Applications!$B$9:$B$38,$H51)))</x:f>
      </x:c>
      <x:c r="C51" s="15" t="str">
        <x:f>IF($H51="","",IF(INDEX(Applications!$C$9:$C$38,$H51)="","",INDEX(Applications!$C$9:$C$38,$H51)))</x:f>
      </x:c>
      <x:c r="D51" s="16" t="str">
        <x:f>IF($H51="","",IF(AND(ISNUMBER(INDEX(Applications!$J$9:$J$38,$H51)),INDEX(Applications!$J$9:$J$38,$H51)&gt;0),INDEX(Applications!$J$9:$J$38,$H51),""))</x:f>
      </x:c>
      <x:c r="E51" s="15" t="str">
        <x:f>IF($H51="","",IF(INDEX(Applications!$I$9:$I$38,$H51)="","",INDEX(Applications!$I$9:$I$38,$H51)))</x:f>
      </x:c>
      <x:c r="F51" s="15" t="str">
        <x:f>IF($H51="","",IF(INDEX(Applications!$P$9:$P$38,$H51)="","",INDEX(Applications!$P$9:$P$38,$H51)))</x:f>
      </x:c>
      <x:c r="G51" s="15" t="str">
        <x:f>IF($H51="","",IF(INDEX(Applications!$D$9:$D$38,$H51)="","",INDEX(Applications!$D$9:$D$38,$H51)))</x:f>
      </x:c>
      <x:c r="H51" s="2" t="str">
        <x:f>IF(I51&gt;$C$42,"",MATCH(I51,Applications!$S$9:$S$38,0))</x:f>
      </x:c>
      <x:c r="I51" s="2" t="n">
        <x:v>8</x:v>
      </x:c>
    </x:row>
    <x:row r="52" ht="44" customHeight="1">
      <x:c r="A52" s="15" t="str">
        <x:f>IF($H52="","",IF(INDEX(Applications!$A$9:$A$38,$H52)="","",INDEX(Applications!$A$9:$A$38,$H52)))</x:f>
      </x:c>
      <x:c r="B52" s="15" t="str">
        <x:f>IF($H52="","",IF(INDEX(Applications!$B$9:$B$38,$H52)="","",INDEX(Applications!$B$9:$B$38,$H52)))</x:f>
      </x:c>
      <x:c r="C52" s="15" t="str">
        <x:f>IF($H52="","",IF(INDEX(Applications!$C$9:$C$38,$H52)="","",INDEX(Applications!$C$9:$C$38,$H52)))</x:f>
      </x:c>
      <x:c r="D52" s="16" t="str">
        <x:f>IF($H52="","",IF(AND(ISNUMBER(INDEX(Applications!$J$9:$J$38,$H52)),INDEX(Applications!$J$9:$J$38,$H52)&gt;0),INDEX(Applications!$J$9:$J$38,$H52),""))</x:f>
      </x:c>
      <x:c r="E52" s="15" t="str">
        <x:f>IF($H52="","",IF(INDEX(Applications!$I$9:$I$38,$H52)="","",INDEX(Applications!$I$9:$I$38,$H52)))</x:f>
      </x:c>
      <x:c r="F52" s="15" t="str">
        <x:f>IF($H52="","",IF(INDEX(Applications!$P$9:$P$38,$H52)="","",INDEX(Applications!$P$9:$P$38,$H52)))</x:f>
      </x:c>
      <x:c r="G52" s="15" t="str">
        <x:f>IF($H52="","",IF(INDEX(Applications!$D$9:$D$38,$H52)="","",INDEX(Applications!$D$9:$D$38,$H52)))</x:f>
      </x:c>
      <x:c r="H52" s="2" t="str">
        <x:f>IF(I52&gt;$C$42,"",MATCH(I52,Applications!$S$9:$S$38,0))</x:f>
      </x:c>
      <x:c r="I52" s="2" t="n">
        <x:v>9</x:v>
      </x:c>
    </x:row>
    <x:row r="53" ht="44" customHeight="1">
      <x:c r="A53" s="15" t="str">
        <x:f>IF($H53="","",IF(INDEX(Applications!$A$9:$A$38,$H53)="","",INDEX(Applications!$A$9:$A$38,$H53)))</x:f>
      </x:c>
      <x:c r="B53" s="15" t="str">
        <x:f>IF($H53="","",IF(INDEX(Applications!$B$9:$B$38,$H53)="","",INDEX(Applications!$B$9:$B$38,$H53)))</x:f>
      </x:c>
      <x:c r="C53" s="15" t="str">
        <x:f>IF($H53="","",IF(INDEX(Applications!$C$9:$C$38,$H53)="","",INDEX(Applications!$C$9:$C$38,$H53)))</x:f>
      </x:c>
      <x:c r="D53" s="16" t="str">
        <x:f>IF($H53="","",IF(AND(ISNUMBER(INDEX(Applications!$J$9:$J$38,$H53)),INDEX(Applications!$J$9:$J$38,$H53)&gt;0),INDEX(Applications!$J$9:$J$38,$H53),""))</x:f>
      </x:c>
      <x:c r="E53" s="15" t="str">
        <x:f>IF($H53="","",IF(INDEX(Applications!$I$9:$I$38,$H53)="","",INDEX(Applications!$I$9:$I$38,$H53)))</x:f>
      </x:c>
      <x:c r="F53" s="15" t="str">
        <x:f>IF($H53="","",IF(INDEX(Applications!$P$9:$P$38,$H53)="","",INDEX(Applications!$P$9:$P$38,$H53)))</x:f>
      </x:c>
      <x:c r="G53" s="15" t="str">
        <x:f>IF($H53="","",IF(INDEX(Applications!$D$9:$D$38,$H53)="","",INDEX(Applications!$D$9:$D$38,$H53)))</x:f>
      </x:c>
      <x:c r="H53" s="2" t="str">
        <x:f>IF(I53&gt;$C$42,"",MATCH(I53,Applications!$S$9:$S$38,0))</x:f>
      </x:c>
      <x:c r="I53" s="2" t="n">
        <x:v>10</x:v>
      </x:c>
    </x:row>
    <x:row r="54" ht="44" customHeight="1">
      <x:c r="A54" s="15" t="str">
        <x:f>IF($H54="","",IF(INDEX(Applications!$A$9:$A$38,$H54)="","",INDEX(Applications!$A$9:$A$38,$H54)))</x:f>
      </x:c>
      <x:c r="B54" s="15" t="str">
        <x:f>IF($H54="","",IF(INDEX(Applications!$B$9:$B$38,$H54)="","",INDEX(Applications!$B$9:$B$38,$H54)))</x:f>
      </x:c>
      <x:c r="C54" s="15" t="str">
        <x:f>IF($H54="","",IF(INDEX(Applications!$C$9:$C$38,$H54)="","",INDEX(Applications!$C$9:$C$38,$H54)))</x:f>
      </x:c>
      <x:c r="D54" s="16" t="str">
        <x:f>IF($H54="","",IF(AND(ISNUMBER(INDEX(Applications!$J$9:$J$38,$H54)),INDEX(Applications!$J$9:$J$38,$H54)&gt;0),INDEX(Applications!$J$9:$J$38,$H54),""))</x:f>
      </x:c>
      <x:c r="E54" s="15" t="str">
        <x:f>IF($H54="","",IF(INDEX(Applications!$I$9:$I$38,$H54)="","",INDEX(Applications!$I$9:$I$38,$H54)))</x:f>
      </x:c>
      <x:c r="F54" s="15" t="str">
        <x:f>IF($H54="","",IF(INDEX(Applications!$P$9:$P$38,$H54)="","",INDEX(Applications!$P$9:$P$38,$H54)))</x:f>
      </x:c>
      <x:c r="G54" s="15" t="str">
        <x:f>IF($H54="","",IF(INDEX(Applications!$D$9:$D$38,$H54)="","",INDEX(Applications!$D$9:$D$38,$H54)))</x:f>
      </x:c>
      <x:c r="H54" s="2" t="str">
        <x:f>IF(I54&gt;$C$42,"",MATCH(I54,Applications!$S$9:$S$38,0))</x:f>
      </x:c>
      <x:c r="I54" s="2" t="n">
        <x:v>11</x:v>
      </x:c>
    </x:row>
    <x:row r="55" ht="44" customHeight="1">
      <x:c r="A55" s="15" t="str">
        <x:f>IF($H55="","",IF(INDEX(Applications!$A$9:$A$38,$H55)="","",INDEX(Applications!$A$9:$A$38,$H55)))</x:f>
      </x:c>
      <x:c r="B55" s="15" t="str">
        <x:f>IF($H55="","",IF(INDEX(Applications!$B$9:$B$38,$H55)="","",INDEX(Applications!$B$9:$B$38,$H55)))</x:f>
      </x:c>
      <x:c r="C55" s="15" t="str">
        <x:f>IF($H55="","",IF(INDEX(Applications!$C$9:$C$38,$H55)="","",INDEX(Applications!$C$9:$C$38,$H55)))</x:f>
      </x:c>
      <x:c r="D55" s="16" t="str">
        <x:f>IF($H55="","",IF(AND(ISNUMBER(INDEX(Applications!$J$9:$J$38,$H55)),INDEX(Applications!$J$9:$J$38,$H55)&gt;0),INDEX(Applications!$J$9:$J$38,$H55),""))</x:f>
      </x:c>
      <x:c r="E55" s="15" t="str">
        <x:f>IF($H55="","",IF(INDEX(Applications!$I$9:$I$38,$H55)="","",INDEX(Applications!$I$9:$I$38,$H55)))</x:f>
      </x:c>
      <x:c r="F55" s="15" t="str">
        <x:f>IF($H55="","",IF(INDEX(Applications!$P$9:$P$38,$H55)="","",INDEX(Applications!$P$9:$P$38,$H55)))</x:f>
      </x:c>
      <x:c r="G55" s="15" t="str">
        <x:f>IF($H55="","",IF(INDEX(Applications!$D$9:$D$38,$H55)="","",INDEX(Applications!$D$9:$D$38,$H55)))</x:f>
      </x:c>
      <x:c r="H55" s="2" t="str">
        <x:f>IF(I55&gt;$C$42,"",MATCH(I55,Applications!$S$9:$S$38,0))</x:f>
      </x:c>
      <x:c r="I55" s="2" t="n">
        <x:v>12</x:v>
      </x:c>
    </x:row>
    <x:row r="56" ht="44" customHeight="1">
      <x:c r="A56" s="15" t="str">
        <x:f>IF($H56="","",IF(INDEX(Applications!$A$9:$A$38,$H56)="","",INDEX(Applications!$A$9:$A$38,$H56)))</x:f>
      </x:c>
      <x:c r="B56" s="15" t="str">
        <x:f>IF($H56="","",IF(INDEX(Applications!$B$9:$B$38,$H56)="","",INDEX(Applications!$B$9:$B$38,$H56)))</x:f>
      </x:c>
      <x:c r="C56" s="15" t="str">
        <x:f>IF($H56="","",IF(INDEX(Applications!$C$9:$C$38,$H56)="","",INDEX(Applications!$C$9:$C$38,$H56)))</x:f>
      </x:c>
      <x:c r="D56" s="16" t="str">
        <x:f>IF($H56="","",IF(AND(ISNUMBER(INDEX(Applications!$J$9:$J$38,$H56)),INDEX(Applications!$J$9:$J$38,$H56)&gt;0),INDEX(Applications!$J$9:$J$38,$H56),""))</x:f>
      </x:c>
      <x:c r="E56" s="15" t="str">
        <x:f>IF($H56="","",IF(INDEX(Applications!$I$9:$I$38,$H56)="","",INDEX(Applications!$I$9:$I$38,$H56)))</x:f>
      </x:c>
      <x:c r="F56" s="15" t="str">
        <x:f>IF($H56="","",IF(INDEX(Applications!$P$9:$P$38,$H56)="","",INDEX(Applications!$P$9:$P$38,$H56)))</x:f>
      </x:c>
      <x:c r="G56" s="15" t="str">
        <x:f>IF($H56="","",IF(INDEX(Applications!$D$9:$D$38,$H56)="","",INDEX(Applications!$D$9:$D$38,$H56)))</x:f>
      </x:c>
      <x:c r="H56" s="2" t="str">
        <x:f>IF(I56&gt;$C$42,"",MATCH(I56,Applications!$S$9:$S$38,0))</x:f>
      </x:c>
      <x:c r="I56" s="2" t="n">
        <x:v>13</x:v>
      </x:c>
    </x:row>
    <x:row r="57" ht="44" customHeight="1">
      <x:c r="A57" s="15" t="str">
        <x:f>IF($H57="","",IF(INDEX(Applications!$A$9:$A$38,$H57)="","",INDEX(Applications!$A$9:$A$38,$H57)))</x:f>
      </x:c>
      <x:c r="B57" s="15" t="str">
        <x:f>IF($H57="","",IF(INDEX(Applications!$B$9:$B$38,$H57)="","",INDEX(Applications!$B$9:$B$38,$H57)))</x:f>
      </x:c>
      <x:c r="C57" s="15" t="str">
        <x:f>IF($H57="","",IF(INDEX(Applications!$C$9:$C$38,$H57)="","",INDEX(Applications!$C$9:$C$38,$H57)))</x:f>
      </x:c>
      <x:c r="D57" s="16" t="str">
        <x:f>IF($H57="","",IF(AND(ISNUMBER(INDEX(Applications!$J$9:$J$38,$H57)),INDEX(Applications!$J$9:$J$38,$H57)&gt;0),INDEX(Applications!$J$9:$J$38,$H57),""))</x:f>
      </x:c>
      <x:c r="E57" s="15" t="str">
        <x:f>IF($H57="","",IF(INDEX(Applications!$I$9:$I$38,$H57)="","",INDEX(Applications!$I$9:$I$38,$H57)))</x:f>
      </x:c>
      <x:c r="F57" s="15" t="str">
        <x:f>IF($H57="","",IF(INDEX(Applications!$P$9:$P$38,$H57)="","",INDEX(Applications!$P$9:$P$38,$H57)))</x:f>
      </x:c>
      <x:c r="G57" s="15" t="str">
        <x:f>IF($H57="","",IF(INDEX(Applications!$D$9:$D$38,$H57)="","",INDEX(Applications!$D$9:$D$38,$H57)))</x:f>
      </x:c>
      <x:c r="H57" s="2" t="str">
        <x:f>IF(I57&gt;$C$42,"",MATCH(I57,Applications!$S$9:$S$38,0))</x:f>
      </x:c>
      <x:c r="I57" s="2" t="n">
        <x:v>14</x:v>
      </x:c>
    </x:row>
    <x:row r="58" ht="44" customHeight="1">
      <x:c r="A58" s="15" t="str">
        <x:f>IF($H58="","",IF(INDEX(Applications!$A$9:$A$38,$H58)="","",INDEX(Applications!$A$9:$A$38,$H58)))</x:f>
      </x:c>
      <x:c r="B58" s="15" t="str">
        <x:f>IF($H58="","",IF(INDEX(Applications!$B$9:$B$38,$H58)="","",INDEX(Applications!$B$9:$B$38,$H58)))</x:f>
      </x:c>
      <x:c r="C58" s="15" t="str">
        <x:f>IF($H58="","",IF(INDEX(Applications!$C$9:$C$38,$H58)="","",INDEX(Applications!$C$9:$C$38,$H58)))</x:f>
      </x:c>
      <x:c r="D58" s="16" t="str">
        <x:f>IF($H58="","",IF(AND(ISNUMBER(INDEX(Applications!$J$9:$J$38,$H58)),INDEX(Applications!$J$9:$J$38,$H58)&gt;0),INDEX(Applications!$J$9:$J$38,$H58),""))</x:f>
      </x:c>
      <x:c r="E58" s="15" t="str">
        <x:f>IF($H58="","",IF(INDEX(Applications!$I$9:$I$38,$H58)="","",INDEX(Applications!$I$9:$I$38,$H58)))</x:f>
      </x:c>
      <x:c r="F58" s="15" t="str">
        <x:f>IF($H58="","",IF(INDEX(Applications!$P$9:$P$38,$H58)="","",INDEX(Applications!$P$9:$P$38,$H58)))</x:f>
      </x:c>
      <x:c r="G58" s="15" t="str">
        <x:f>IF($H58="","",IF(INDEX(Applications!$D$9:$D$38,$H58)="","",INDEX(Applications!$D$9:$D$38,$H58)))</x:f>
      </x:c>
      <x:c r="H58" s="2" t="str">
        <x:f>IF(I58&gt;$C$42,"",MATCH(I58,Applications!$S$9:$S$38,0))</x:f>
      </x:c>
      <x:c r="I58" s="2" t="n">
        <x:v>15</x:v>
      </x:c>
    </x:row>
    <x:row r="59" ht="44" customHeight="1">
      <x:c r="A59" s="15" t="str">
        <x:f>IF($H59="","",IF(INDEX(Applications!$A$9:$A$38,$H59)="","",INDEX(Applications!$A$9:$A$38,$H59)))</x:f>
      </x:c>
      <x:c r="B59" s="15" t="str">
        <x:f>IF($H59="","",IF(INDEX(Applications!$B$9:$B$38,$H59)="","",INDEX(Applications!$B$9:$B$38,$H59)))</x:f>
      </x:c>
      <x:c r="C59" s="15" t="str">
        <x:f>IF($H59="","",IF(INDEX(Applications!$C$9:$C$38,$H59)="","",INDEX(Applications!$C$9:$C$38,$H59)))</x:f>
      </x:c>
      <x:c r="D59" s="16" t="str">
        <x:f>IF($H59="","",IF(AND(ISNUMBER(INDEX(Applications!$J$9:$J$38,$H59)),INDEX(Applications!$J$9:$J$38,$H59)&gt;0),INDEX(Applications!$J$9:$J$38,$H59),""))</x:f>
      </x:c>
      <x:c r="E59" s="15" t="str">
        <x:f>IF($H59="","",IF(INDEX(Applications!$I$9:$I$38,$H59)="","",INDEX(Applications!$I$9:$I$38,$H59)))</x:f>
      </x:c>
      <x:c r="F59" s="15" t="str">
        <x:f>IF($H59="","",IF(INDEX(Applications!$P$9:$P$38,$H59)="","",INDEX(Applications!$P$9:$P$38,$H59)))</x:f>
      </x:c>
      <x:c r="G59" s="15" t="str">
        <x:f>IF($H59="","",IF(INDEX(Applications!$D$9:$D$38,$H59)="","",INDEX(Applications!$D$9:$D$38,$H59)))</x:f>
      </x:c>
      <x:c r="H59" s="2" t="str">
        <x:f>IF(I59&gt;$C$42,"",MATCH(I59,Applications!$S$9:$S$38,0))</x:f>
      </x:c>
      <x:c r="I59" s="2" t="n">
        <x:v>16</x:v>
      </x:c>
    </x:row>
    <x:row r="60" ht="44" customHeight="1">
      <x:c r="A60" s="15" t="str">
        <x:f>IF($H60="","",IF(INDEX(Applications!$A$9:$A$38,$H60)="","",INDEX(Applications!$A$9:$A$38,$H60)))</x:f>
      </x:c>
      <x:c r="B60" s="15" t="str">
        <x:f>IF($H60="","",IF(INDEX(Applications!$B$9:$B$38,$H60)="","",INDEX(Applications!$B$9:$B$38,$H60)))</x:f>
      </x:c>
      <x:c r="C60" s="15" t="str">
        <x:f>IF($H60="","",IF(INDEX(Applications!$C$9:$C$38,$H60)="","",INDEX(Applications!$C$9:$C$38,$H60)))</x:f>
      </x:c>
      <x:c r="D60" s="16" t="str">
        <x:f>IF($H60="","",IF(AND(ISNUMBER(INDEX(Applications!$J$9:$J$38,$H60)),INDEX(Applications!$J$9:$J$38,$H60)&gt;0),INDEX(Applications!$J$9:$J$38,$H60),""))</x:f>
      </x:c>
      <x:c r="E60" s="15" t="str">
        <x:f>IF($H60="","",IF(INDEX(Applications!$I$9:$I$38,$H60)="","",INDEX(Applications!$I$9:$I$38,$H60)))</x:f>
      </x:c>
      <x:c r="F60" s="15" t="str">
        <x:f>IF($H60="","",IF(INDEX(Applications!$P$9:$P$38,$H60)="","",INDEX(Applications!$P$9:$P$38,$H60)))</x:f>
      </x:c>
      <x:c r="G60" s="15" t="str">
        <x:f>IF($H60="","",IF(INDEX(Applications!$D$9:$D$38,$H60)="","",INDEX(Applications!$D$9:$D$38,$H60)))</x:f>
      </x:c>
      <x:c r="H60" s="2" t="str">
        <x:f>IF(I60&gt;$C$42,"",MATCH(I60,Applications!$S$9:$S$38,0))</x:f>
      </x:c>
      <x:c r="I60" s="2" t="n">
        <x:v>17</x:v>
      </x:c>
    </x:row>
    <x:row r="61" ht="44" customHeight="1">
      <x:c r="A61" s="15" t="str">
        <x:f>IF($H61="","",IF(INDEX(Applications!$A$9:$A$38,$H61)="","",INDEX(Applications!$A$9:$A$38,$H61)))</x:f>
      </x:c>
      <x:c r="B61" s="15" t="str">
        <x:f>IF($H61="","",IF(INDEX(Applications!$B$9:$B$38,$H61)="","",INDEX(Applications!$B$9:$B$38,$H61)))</x:f>
      </x:c>
      <x:c r="C61" s="15" t="str">
        <x:f>IF($H61="","",IF(INDEX(Applications!$C$9:$C$38,$H61)="","",INDEX(Applications!$C$9:$C$38,$H61)))</x:f>
      </x:c>
      <x:c r="D61" s="16" t="str">
        <x:f>IF($H61="","",IF(AND(ISNUMBER(INDEX(Applications!$J$9:$J$38,$H61)),INDEX(Applications!$J$9:$J$38,$H61)&gt;0),INDEX(Applications!$J$9:$J$38,$H61),""))</x:f>
      </x:c>
      <x:c r="E61" s="15" t="str">
        <x:f>IF($H61="","",IF(INDEX(Applications!$I$9:$I$38,$H61)="","",INDEX(Applications!$I$9:$I$38,$H61)))</x:f>
      </x:c>
      <x:c r="F61" s="15" t="str">
        <x:f>IF($H61="","",IF(INDEX(Applications!$P$9:$P$38,$H61)="","",INDEX(Applications!$P$9:$P$38,$H61)))</x:f>
      </x:c>
      <x:c r="G61" s="15" t="str">
        <x:f>IF($H61="","",IF(INDEX(Applications!$D$9:$D$38,$H61)="","",INDEX(Applications!$D$9:$D$38,$H61)))</x:f>
      </x:c>
      <x:c r="H61" s="2" t="str">
        <x:f>IF(I61&gt;$C$42,"",MATCH(I61,Applications!$S$9:$S$38,0))</x:f>
      </x:c>
      <x:c r="I61" s="2" t="n">
        <x:v>18</x:v>
      </x:c>
    </x:row>
    <x:row r="62" ht="44" customHeight="1">
      <x:c r="A62" s="15" t="str">
        <x:f>IF($H62="","",IF(INDEX(Applications!$A$9:$A$38,$H62)="","",INDEX(Applications!$A$9:$A$38,$H62)))</x:f>
      </x:c>
      <x:c r="B62" s="15" t="str">
        <x:f>IF($H62="","",IF(INDEX(Applications!$B$9:$B$38,$H62)="","",INDEX(Applications!$B$9:$B$38,$H62)))</x:f>
      </x:c>
      <x:c r="C62" s="15" t="str">
        <x:f>IF($H62="","",IF(INDEX(Applications!$C$9:$C$38,$H62)="","",INDEX(Applications!$C$9:$C$38,$H62)))</x:f>
      </x:c>
      <x:c r="D62" s="16" t="str">
        <x:f>IF($H62="","",IF(AND(ISNUMBER(INDEX(Applications!$J$9:$J$38,$H62)),INDEX(Applications!$J$9:$J$38,$H62)&gt;0),INDEX(Applications!$J$9:$J$38,$H62),""))</x:f>
      </x:c>
      <x:c r="E62" s="15" t="str">
        <x:f>IF($H62="","",IF(INDEX(Applications!$I$9:$I$38,$H62)="","",INDEX(Applications!$I$9:$I$38,$H62)))</x:f>
      </x:c>
      <x:c r="F62" s="15" t="str">
        <x:f>IF($H62="","",IF(INDEX(Applications!$P$9:$P$38,$H62)="","",INDEX(Applications!$P$9:$P$38,$H62)))</x:f>
      </x:c>
      <x:c r="G62" s="15" t="str">
        <x:f>IF($H62="","",IF(INDEX(Applications!$D$9:$D$38,$H62)="","",INDEX(Applications!$D$9:$D$38,$H62)))</x:f>
      </x:c>
      <x:c r="H62" s="2" t="str">
        <x:f>IF(I62&gt;$C$42,"",MATCH(I62,Applications!$S$9:$S$38,0))</x:f>
      </x:c>
      <x:c r="I62" s="2" t="n">
        <x:v>19</x:v>
      </x:c>
    </x:row>
    <x:row r="63" ht="44" customHeight="1">
      <x:c r="A63" s="15" t="str">
        <x:f>IF($H63="","",IF(INDEX(Applications!$A$9:$A$38,$H63)="","",INDEX(Applications!$A$9:$A$38,$H63)))</x:f>
      </x:c>
      <x:c r="B63" s="15" t="str">
        <x:f>IF($H63="","",IF(INDEX(Applications!$B$9:$B$38,$H63)="","",INDEX(Applications!$B$9:$B$38,$H63)))</x:f>
      </x:c>
      <x:c r="C63" s="15" t="str">
        <x:f>IF($H63="","",IF(INDEX(Applications!$C$9:$C$38,$H63)="","",INDEX(Applications!$C$9:$C$38,$H63)))</x:f>
      </x:c>
      <x:c r="D63" s="16" t="str">
        <x:f>IF($H63="","",IF(AND(ISNUMBER(INDEX(Applications!$J$9:$J$38,$H63)),INDEX(Applications!$J$9:$J$38,$H63)&gt;0),INDEX(Applications!$J$9:$J$38,$H63),""))</x:f>
      </x:c>
      <x:c r="E63" s="15" t="str">
        <x:f>IF($H63="","",IF(INDEX(Applications!$I$9:$I$38,$H63)="","",INDEX(Applications!$I$9:$I$38,$H63)))</x:f>
      </x:c>
      <x:c r="F63" s="15" t="str">
        <x:f>IF($H63="","",IF(INDEX(Applications!$P$9:$P$38,$H63)="","",INDEX(Applications!$P$9:$P$38,$H63)))</x:f>
      </x:c>
      <x:c r="G63" s="15" t="str">
        <x:f>IF($H63="","",IF(INDEX(Applications!$D$9:$D$38,$H63)="","",INDEX(Applications!$D$9:$D$38,$H63)))</x:f>
      </x:c>
      <x:c r="H63" s="2" t="str">
        <x:f>IF(I63&gt;$C$42,"",MATCH(I63,Applications!$S$9:$S$38,0))</x:f>
      </x:c>
      <x:c r="I63" s="2" t="n">
        <x:v>20</x:v>
      </x:c>
    </x:row>
    <x:row r="64" ht="44" customHeight="1">
      <x:c r="A64" s="15" t="str">
        <x:f>IF($H64="","",IF(INDEX(Applications!$A$9:$A$38,$H64)="","",INDEX(Applications!$A$9:$A$38,$H64)))</x:f>
      </x:c>
      <x:c r="B64" s="15" t="str">
        <x:f>IF($H64="","",IF(INDEX(Applications!$B$9:$B$38,$H64)="","",INDEX(Applications!$B$9:$B$38,$H64)))</x:f>
      </x:c>
      <x:c r="C64" s="15" t="str">
        <x:f>IF($H64="","",IF(INDEX(Applications!$C$9:$C$38,$H64)="","",INDEX(Applications!$C$9:$C$38,$H64)))</x:f>
      </x:c>
      <x:c r="D64" s="16" t="str">
        <x:f>IF($H64="","",IF(AND(ISNUMBER(INDEX(Applications!$J$9:$J$38,$H64)),INDEX(Applications!$J$9:$J$38,$H64)&gt;0),INDEX(Applications!$J$9:$J$38,$H64),""))</x:f>
      </x:c>
      <x:c r="E64" s="15" t="str">
        <x:f>IF($H64="","",IF(INDEX(Applications!$I$9:$I$38,$H64)="","",INDEX(Applications!$I$9:$I$38,$H64)))</x:f>
      </x:c>
      <x:c r="F64" s="15" t="str">
        <x:f>IF($H64="","",IF(INDEX(Applications!$P$9:$P$38,$H64)="","",INDEX(Applications!$P$9:$P$38,$H64)))</x:f>
      </x:c>
      <x:c r="G64" s="15" t="str">
        <x:f>IF($H64="","",IF(INDEX(Applications!$D$9:$D$38,$H64)="","",INDEX(Applications!$D$9:$D$38,$H64)))</x:f>
      </x:c>
      <x:c r="H64" s="2" t="str">
        <x:f>IF(I64&gt;$C$42,"",MATCH(I64,Applications!$S$9:$S$38,0))</x:f>
      </x:c>
      <x:c r="I64" s="2" t="n">
        <x:v>21</x:v>
      </x:c>
    </x:row>
    <x:row r="65" ht="44" customHeight="1">
      <x:c r="A65" s="15" t="str">
        <x:f>IF($H65="","",IF(INDEX(Applications!$A$9:$A$38,$H65)="","",INDEX(Applications!$A$9:$A$38,$H65)))</x:f>
      </x:c>
      <x:c r="B65" s="15" t="str">
        <x:f>IF($H65="","",IF(INDEX(Applications!$B$9:$B$38,$H65)="","",INDEX(Applications!$B$9:$B$38,$H65)))</x:f>
      </x:c>
      <x:c r="C65" s="15" t="str">
        <x:f>IF($H65="","",IF(INDEX(Applications!$C$9:$C$38,$H65)="","",INDEX(Applications!$C$9:$C$38,$H65)))</x:f>
      </x:c>
      <x:c r="D65" s="16" t="str">
        <x:f>IF($H65="","",IF(AND(ISNUMBER(INDEX(Applications!$J$9:$J$38,$H65)),INDEX(Applications!$J$9:$J$38,$H65)&gt;0),INDEX(Applications!$J$9:$J$38,$H65),""))</x:f>
      </x:c>
      <x:c r="E65" s="15" t="str">
        <x:f>IF($H65="","",IF(INDEX(Applications!$I$9:$I$38,$H65)="","",INDEX(Applications!$I$9:$I$38,$H65)))</x:f>
      </x:c>
      <x:c r="F65" s="15" t="str">
        <x:f>IF($H65="","",IF(INDEX(Applications!$P$9:$P$38,$H65)="","",INDEX(Applications!$P$9:$P$38,$H65)))</x:f>
      </x:c>
      <x:c r="G65" s="15" t="str">
        <x:f>IF($H65="","",IF(INDEX(Applications!$D$9:$D$38,$H65)="","",INDEX(Applications!$D$9:$D$38,$H65)))</x:f>
      </x:c>
      <x:c r="H65" s="2" t="str">
        <x:f>IF(I65&gt;$C$42,"",MATCH(I65,Applications!$S$9:$S$38,0))</x:f>
      </x:c>
      <x:c r="I65" s="2" t="n">
        <x:v>22</x:v>
      </x:c>
    </x:row>
    <x:row r="66" ht="44" customHeight="1">
      <x:c r="A66" s="15" t="str">
        <x:f>IF($H66="","",IF(INDEX(Applications!$A$9:$A$38,$H66)="","",INDEX(Applications!$A$9:$A$38,$H66)))</x:f>
      </x:c>
      <x:c r="B66" s="15" t="str">
        <x:f>IF($H66="","",IF(INDEX(Applications!$B$9:$B$38,$H66)="","",INDEX(Applications!$B$9:$B$38,$H66)))</x:f>
      </x:c>
      <x:c r="C66" s="15" t="str">
        <x:f>IF($H66="","",IF(INDEX(Applications!$C$9:$C$38,$H66)="","",INDEX(Applications!$C$9:$C$38,$H66)))</x:f>
      </x:c>
      <x:c r="D66" s="16" t="str">
        <x:f>IF($H66="","",IF(AND(ISNUMBER(INDEX(Applications!$J$9:$J$38,$H66)),INDEX(Applications!$J$9:$J$38,$H66)&gt;0),INDEX(Applications!$J$9:$J$38,$H66),""))</x:f>
      </x:c>
      <x:c r="E66" s="15" t="str">
        <x:f>IF($H66="","",IF(INDEX(Applications!$I$9:$I$38,$H66)="","",INDEX(Applications!$I$9:$I$38,$H66)))</x:f>
      </x:c>
      <x:c r="F66" s="15" t="str">
        <x:f>IF($H66="","",IF(INDEX(Applications!$P$9:$P$38,$H66)="","",INDEX(Applications!$P$9:$P$38,$H66)))</x:f>
      </x:c>
      <x:c r="G66" s="15" t="str">
        <x:f>IF($H66="","",IF(INDEX(Applications!$D$9:$D$38,$H66)="","",INDEX(Applications!$D$9:$D$38,$H66)))</x:f>
      </x:c>
      <x:c r="H66" s="2" t="str">
        <x:f>IF(I66&gt;$C$42,"",MATCH(I66,Applications!$S$9:$S$38,0))</x:f>
      </x:c>
      <x:c r="I66" s="2" t="n">
        <x:v>23</x:v>
      </x:c>
    </x:row>
    <x:row r="67" ht="44" customHeight="1">
      <x:c r="A67" s="15" t="str">
        <x:f>IF($H67="","",IF(INDEX(Applications!$A$9:$A$38,$H67)="","",INDEX(Applications!$A$9:$A$38,$H67)))</x:f>
      </x:c>
      <x:c r="B67" s="15" t="str">
        <x:f>IF($H67="","",IF(INDEX(Applications!$B$9:$B$38,$H67)="","",INDEX(Applications!$B$9:$B$38,$H67)))</x:f>
      </x:c>
      <x:c r="C67" s="15" t="str">
        <x:f>IF($H67="","",IF(INDEX(Applications!$C$9:$C$38,$H67)="","",INDEX(Applications!$C$9:$C$38,$H67)))</x:f>
      </x:c>
      <x:c r="D67" s="16" t="str">
        <x:f>IF($H67="","",IF(AND(ISNUMBER(INDEX(Applications!$J$9:$J$38,$H67)),INDEX(Applications!$J$9:$J$38,$H67)&gt;0),INDEX(Applications!$J$9:$J$38,$H67),""))</x:f>
      </x:c>
      <x:c r="E67" s="15" t="str">
        <x:f>IF($H67="","",IF(INDEX(Applications!$I$9:$I$38,$H67)="","",INDEX(Applications!$I$9:$I$38,$H67)))</x:f>
      </x:c>
      <x:c r="F67" s="15" t="str">
        <x:f>IF($H67="","",IF(INDEX(Applications!$P$9:$P$38,$H67)="","",INDEX(Applications!$P$9:$P$38,$H67)))</x:f>
      </x:c>
      <x:c r="G67" s="15" t="str">
        <x:f>IF($H67="","",IF(INDEX(Applications!$D$9:$D$38,$H67)="","",INDEX(Applications!$D$9:$D$38,$H67)))</x:f>
      </x:c>
      <x:c r="H67" s="2" t="str">
        <x:f>IF(I67&gt;$C$42,"",MATCH(I67,Applications!$S$9:$S$38,0))</x:f>
      </x:c>
      <x:c r="I67" s="2" t="n">
        <x:v>24</x:v>
      </x:c>
    </x:row>
    <x:row r="68" ht="44" customHeight="1">
      <x:c r="A68" s="15" t="str">
        <x:f>IF($H68="","",IF(INDEX(Applications!$A$9:$A$38,$H68)="","",INDEX(Applications!$A$9:$A$38,$H68)))</x:f>
      </x:c>
      <x:c r="B68" s="15" t="str">
        <x:f>IF($H68="","",IF(INDEX(Applications!$B$9:$B$38,$H68)="","",INDEX(Applications!$B$9:$B$38,$H68)))</x:f>
      </x:c>
      <x:c r="C68" s="15" t="str">
        <x:f>IF($H68="","",IF(INDEX(Applications!$C$9:$C$38,$H68)="","",INDEX(Applications!$C$9:$C$38,$H68)))</x:f>
      </x:c>
      <x:c r="D68" s="16" t="str">
        <x:f>IF($H68="","",IF(AND(ISNUMBER(INDEX(Applications!$J$9:$J$38,$H68)),INDEX(Applications!$J$9:$J$38,$H68)&gt;0),INDEX(Applications!$J$9:$J$38,$H68),""))</x:f>
      </x:c>
      <x:c r="E68" s="15" t="str">
        <x:f>IF($H68="","",IF(INDEX(Applications!$I$9:$I$38,$H68)="","",INDEX(Applications!$I$9:$I$38,$H68)))</x:f>
      </x:c>
      <x:c r="F68" s="15" t="str">
        <x:f>IF($H68="","",IF(INDEX(Applications!$P$9:$P$38,$H68)="","",INDEX(Applications!$P$9:$P$38,$H68)))</x:f>
      </x:c>
      <x:c r="G68" s="15" t="str">
        <x:f>IF($H68="","",IF(INDEX(Applications!$D$9:$D$38,$H68)="","",INDEX(Applications!$D$9:$D$38,$H68)))</x:f>
      </x:c>
      <x:c r="H68" s="2" t="str">
        <x:f>IF(I68&gt;$C$42,"",MATCH(I68,Applications!$S$9:$S$38,0))</x:f>
      </x:c>
      <x:c r="I68" s="2" t="n">
        <x:v>25</x:v>
      </x:c>
    </x:row>
    <x:row r="69" ht="44" customHeight="1">
      <x:c r="A69" s="15" t="str">
        <x:f>IF($H69="","",IF(INDEX(Applications!$A$9:$A$38,$H69)="","",INDEX(Applications!$A$9:$A$38,$H69)))</x:f>
      </x:c>
      <x:c r="B69" s="15" t="str">
        <x:f>IF($H69="","",IF(INDEX(Applications!$B$9:$B$38,$H69)="","",INDEX(Applications!$B$9:$B$38,$H69)))</x:f>
      </x:c>
      <x:c r="C69" s="15" t="str">
        <x:f>IF($H69="","",IF(INDEX(Applications!$C$9:$C$38,$H69)="","",INDEX(Applications!$C$9:$C$38,$H69)))</x:f>
      </x:c>
      <x:c r="D69" s="16" t="str">
        <x:f>IF($H69="","",IF(AND(ISNUMBER(INDEX(Applications!$J$9:$J$38,$H69)),INDEX(Applications!$J$9:$J$38,$H69)&gt;0),INDEX(Applications!$J$9:$J$38,$H69),""))</x:f>
      </x:c>
      <x:c r="E69" s="15" t="str">
        <x:f>IF($H69="","",IF(INDEX(Applications!$I$9:$I$38,$H69)="","",INDEX(Applications!$I$9:$I$38,$H69)))</x:f>
      </x:c>
      <x:c r="F69" s="15" t="str">
        <x:f>IF($H69="","",IF(INDEX(Applications!$P$9:$P$38,$H69)="","",INDEX(Applications!$P$9:$P$38,$H69)))</x:f>
      </x:c>
      <x:c r="G69" s="15" t="str">
        <x:f>IF($H69="","",IF(INDEX(Applications!$D$9:$D$38,$H69)="","",INDEX(Applications!$D$9:$D$38,$H69)))</x:f>
      </x:c>
      <x:c r="H69" s="2" t="str">
        <x:f>IF(I69&gt;$C$42,"",MATCH(I69,Applications!$S$9:$S$38,0))</x:f>
      </x:c>
      <x:c r="I69" s="2" t="n">
        <x:v>26</x:v>
      </x:c>
    </x:row>
    <x:row r="70" ht="44" customHeight="1">
      <x:c r="A70" s="15" t="str">
        <x:f>IF($H70="","",IF(INDEX(Applications!$A$9:$A$38,$H70)="","",INDEX(Applications!$A$9:$A$38,$H70)))</x:f>
      </x:c>
      <x:c r="B70" s="15" t="str">
        <x:f>IF($H70="","",IF(INDEX(Applications!$B$9:$B$38,$H70)="","",INDEX(Applications!$B$9:$B$38,$H70)))</x:f>
      </x:c>
      <x:c r="C70" s="15" t="str">
        <x:f>IF($H70="","",IF(INDEX(Applications!$C$9:$C$38,$H70)="","",INDEX(Applications!$C$9:$C$38,$H70)))</x:f>
      </x:c>
      <x:c r="D70" s="16" t="str">
        <x:f>IF($H70="","",IF(AND(ISNUMBER(INDEX(Applications!$J$9:$J$38,$H70)),INDEX(Applications!$J$9:$J$38,$H70)&gt;0),INDEX(Applications!$J$9:$J$38,$H70),""))</x:f>
      </x:c>
      <x:c r="E70" s="15" t="str">
        <x:f>IF($H70="","",IF(INDEX(Applications!$I$9:$I$38,$H70)="","",INDEX(Applications!$I$9:$I$38,$H70)))</x:f>
      </x:c>
      <x:c r="F70" s="15" t="str">
        <x:f>IF($H70="","",IF(INDEX(Applications!$P$9:$P$38,$H70)="","",INDEX(Applications!$P$9:$P$38,$H70)))</x:f>
      </x:c>
      <x:c r="G70" s="15" t="str">
        <x:f>IF($H70="","",IF(INDEX(Applications!$D$9:$D$38,$H70)="","",INDEX(Applications!$D$9:$D$38,$H70)))</x:f>
      </x:c>
      <x:c r="H70" s="2" t="str">
        <x:f>IF(I70&gt;$C$42,"",MATCH(I70,Applications!$S$9:$S$38,0))</x:f>
      </x:c>
      <x:c r="I70" s="2" t="n">
        <x:v>27</x:v>
      </x:c>
    </x:row>
    <x:row r="71" ht="44" customHeight="1">
      <x:c r="A71" s="15" t="str">
        <x:f>IF($H71="","",IF(INDEX(Applications!$A$9:$A$38,$H71)="","",INDEX(Applications!$A$9:$A$38,$H71)))</x:f>
      </x:c>
      <x:c r="B71" s="15" t="str">
        <x:f>IF($H71="","",IF(INDEX(Applications!$B$9:$B$38,$H71)="","",INDEX(Applications!$B$9:$B$38,$H71)))</x:f>
      </x:c>
      <x:c r="C71" s="15" t="str">
        <x:f>IF($H71="","",IF(INDEX(Applications!$C$9:$C$38,$H71)="","",INDEX(Applications!$C$9:$C$38,$H71)))</x:f>
      </x:c>
      <x:c r="D71" s="16" t="str">
        <x:f>IF($H71="","",IF(AND(ISNUMBER(INDEX(Applications!$J$9:$J$38,$H71)),INDEX(Applications!$J$9:$J$38,$H71)&gt;0),INDEX(Applications!$J$9:$J$38,$H71),""))</x:f>
      </x:c>
      <x:c r="E71" s="15" t="str">
        <x:f>IF($H71="","",IF(INDEX(Applications!$I$9:$I$38,$H71)="","",INDEX(Applications!$I$9:$I$38,$H71)))</x:f>
      </x:c>
      <x:c r="F71" s="15" t="str">
        <x:f>IF($H71="","",IF(INDEX(Applications!$P$9:$P$38,$H71)="","",INDEX(Applications!$P$9:$P$38,$H71)))</x:f>
      </x:c>
      <x:c r="G71" s="15" t="str">
        <x:f>IF($H71="","",IF(INDEX(Applications!$D$9:$D$38,$H71)="","",INDEX(Applications!$D$9:$D$38,$H71)))</x:f>
      </x:c>
      <x:c r="H71" s="2" t="str">
        <x:f>IF(I71&gt;$C$42,"",MATCH(I71,Applications!$S$9:$S$38,0))</x:f>
      </x:c>
      <x:c r="I71" s="2" t="n">
        <x:v>28</x:v>
      </x:c>
    </x:row>
    <x:row r="72" ht="44" customHeight="1">
      <x:c r="A72" s="15" t="str">
        <x:f>IF($H72="","",IF(INDEX(Applications!$A$9:$A$38,$H72)="","",INDEX(Applications!$A$9:$A$38,$H72)))</x:f>
      </x:c>
      <x:c r="B72" s="15" t="str">
        <x:f>IF($H72="","",IF(INDEX(Applications!$B$9:$B$38,$H72)="","",INDEX(Applications!$B$9:$B$38,$H72)))</x:f>
      </x:c>
      <x:c r="C72" s="15" t="str">
        <x:f>IF($H72="","",IF(INDEX(Applications!$C$9:$C$38,$H72)="","",INDEX(Applications!$C$9:$C$38,$H72)))</x:f>
      </x:c>
      <x:c r="D72" s="16" t="str">
        <x:f>IF($H72="","",IF(AND(ISNUMBER(INDEX(Applications!$J$9:$J$38,$H72)),INDEX(Applications!$J$9:$J$38,$H72)&gt;0),INDEX(Applications!$J$9:$J$38,$H72),""))</x:f>
      </x:c>
      <x:c r="E72" s="15" t="str">
        <x:f>IF($H72="","",IF(INDEX(Applications!$I$9:$I$38,$H72)="","",INDEX(Applications!$I$9:$I$38,$H72)))</x:f>
      </x:c>
      <x:c r="F72" s="15" t="str">
        <x:f>IF($H72="","",IF(INDEX(Applications!$P$9:$P$38,$H72)="","",INDEX(Applications!$P$9:$P$38,$H72)))</x:f>
      </x:c>
      <x:c r="G72" s="15" t="str">
        <x:f>IF($H72="","",IF(INDEX(Applications!$D$9:$D$38,$H72)="","",INDEX(Applications!$D$9:$D$38,$H72)))</x:f>
      </x:c>
      <x:c r="H72" s="2" t="str">
        <x:f>IF(I72&gt;$C$42,"",MATCH(I72,Applications!$S$9:$S$38,0))</x:f>
      </x:c>
      <x:c r="I72" s="2" t="n">
        <x:v>29</x:v>
      </x:c>
    </x:row>
    <x:row r="73" ht="44" customHeight="1">
      <x:c r="A73" s="15" t="str">
        <x:f>IF($H73="","",IF(INDEX(Applications!$A$9:$A$38,$H73)="","",INDEX(Applications!$A$9:$A$38,$H73)))</x:f>
      </x:c>
      <x:c r="B73" s="15" t="str">
        <x:f>IF($H73="","",IF(INDEX(Applications!$B$9:$B$38,$H73)="","",INDEX(Applications!$B$9:$B$38,$H73)))</x:f>
      </x:c>
      <x:c r="C73" s="15" t="str">
        <x:f>IF($H73="","",IF(INDEX(Applications!$C$9:$C$38,$H73)="","",INDEX(Applications!$C$9:$C$38,$H73)))</x:f>
      </x:c>
      <x:c r="D73" s="16" t="str">
        <x:f>IF($H73="","",IF(AND(ISNUMBER(INDEX(Applications!$J$9:$J$38,$H73)),INDEX(Applications!$J$9:$J$38,$H73)&gt;0),INDEX(Applications!$J$9:$J$38,$H73),""))</x:f>
      </x:c>
      <x:c r="E73" s="15" t="str">
        <x:f>IF($H73="","",IF(INDEX(Applications!$I$9:$I$38,$H73)="","",INDEX(Applications!$I$9:$I$38,$H73)))</x:f>
      </x:c>
      <x:c r="F73" s="15" t="str">
        <x:f>IF($H73="","",IF(INDEX(Applications!$P$9:$P$38,$H73)="","",INDEX(Applications!$P$9:$P$38,$H73)))</x:f>
      </x:c>
      <x:c r="G73" s="15" t="str">
        <x:f>IF($H73="","",IF(INDEX(Applications!$D$9:$D$38,$H73)="","",INDEX(Applications!$D$9:$D$38,$H73)))</x:f>
      </x:c>
      <x:c r="H73" s="2" t="str">
        <x:f>IF(I73&gt;$C$42,"",MATCH(I73,Applications!$S$9:$S$38,0))</x:f>
      </x:c>
      <x:c r="I73" s="2" t="n">
        <x:v>30</x:v>
      </x:c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</x:row>
    <x:row r="77">
      <x:c r="A77" s="10" t="str">
        <x:v>Unresolved receipt</x:v>
      </x:c>
      <x:c r="B77" s="2"/>
      <x:c r="C77" s="2" t="n">
        <x:f>COUNTIFS(Applications!$Q$9:$Q$38,"Needs receipt")</x:f>
        <x:v>1</x:v>
      </x:c>
      <x:c r="D77" s="2" t="str">
        <x:v>Needs verification, or Submitted/Interview without a receipt</x:v>
      </x:c>
      <x:c r="E77" s="2"/>
      <x:c r="F77" s="2"/>
      <x:c r="G77" s="2"/>
      <x:c r="H77" s="2"/>
      <x:c r="I77" s="2"/>
    </x:row>
    <x:row r="78" ht="32" customHeight="1">
      <x:c r="A78" s="14" t="str">
        <x:v>ID</x:v>
      </x:c>
      <x:c r="B78" s="14" t="str">
        <x:v>Employer</x:v>
      </x:c>
      <x:c r="C78" s="14" t="str">
        <x:v>Role</x:v>
      </x:c>
      <x:c r="D78" s="14" t="str">
        <x:v>Submitted date</x:v>
      </x:c>
      <x:c r="E78" s="14" t="str">
        <x:v>Next action</x:v>
      </x:c>
      <x:c r="F78" s="14" t="str">
        <x:v>Status</x:v>
      </x:c>
      <x:c r="G78" s="14" t="str">
        <x:v>Evidence note</x:v>
      </x:c>
      <x:c r="H78" s="2" t="str">
        <x:v>Source index</x:v>
      </x:c>
      <x:c r="I78" s="2" t="str">
        <x:v>Sequence</x:v>
      </x:c>
    </x:row>
    <x:row r="79" ht="44" customHeight="1">
      <x:c r="A79" s="15" t="str">
        <x:f>IF($H79="","",IF(INDEX(Applications!$A$9:$A$38,$H79)="","",INDEX(Applications!$A$9:$A$38,$H79)))</x:f>
        <x:v>A002</x:v>
      </x:c>
      <x:c r="B79" s="15" t="str">
        <x:f>IF($H79="","",IF(INDEX(Applications!$B$9:$B$38,$H79)="","",INDEX(Applications!$B$9:$B$38,$H79)))</x:f>
        <x:v>Harbor Systems</x:v>
      </x:c>
      <x:c r="C79" s="15" t="str">
        <x:f>IF($H79="","",IF(INDEX(Applications!$C$9:$C$38,$H79)="","",INDEX(Applications!$C$9:$C$38,$H79)))</x:f>
        <x:v>Backend Engineer</x:v>
      </x:c>
      <x:c r="D79" s="16" t="str">
        <x:f>IF($H79="","",IF(AND(ISNUMBER(INDEX(Applications!$K$9:$K$38,$H79)),INDEX(Applications!$K$9:$K$38,$H79)&gt;0),INDEX(Applications!$K$9:$K$38,$H79),""))</x:f>
      </x:c>
      <x:c r="E79" s="15" t="str">
        <x:f>IF($H79="","",IF(INDEX(Applications!$I$9:$I$38,$H79)="","",INDEX(Applications!$I$9:$I$38,$H79)))</x:f>
        <x:v>Check portal and confirmation email</x:v>
      </x:c>
      <x:c r="F79" s="15" t="str">
        <x:f>IF($H79="","",IF(INDEX(Applications!$F$9:$F$38,$H79)="","",INDEX(Applications!$F$9:$F$38,$H79)))</x:f>
        <x:v>Needs verification</x:v>
      </x:c>
      <x:c r="G79" s="15" t="str">
        <x:f>IF($H79="","",IF(INDEX(Applications!$M$9:$M$38,$H79)="","",INDEX(Applications!$M$9:$M$38,$H79)))</x:f>
        <x:v>Fictional Oct 7 attempt ended in an error. No receipt.</x:v>
      </x:c>
      <x:c r="H79" s="2" t="n">
        <x:f>IF(I79&gt;$C$77,"",MATCH(I79,Applications!$T$9:$T$38,0))</x:f>
        <x:v>2</x:v>
      </x:c>
      <x:c r="I79" s="2" t="n">
        <x:v>1</x:v>
      </x:c>
    </x:row>
    <x:row r="80" ht="44" customHeight="1">
      <x:c r="A80" s="15" t="str">
        <x:f>IF($H80="","",IF(INDEX(Applications!$A$9:$A$38,$H80)="","",INDEX(Applications!$A$9:$A$38,$H80)))</x:f>
      </x:c>
      <x:c r="B80" s="15" t="str">
        <x:f>IF($H80="","",IF(INDEX(Applications!$B$9:$B$38,$H80)="","",INDEX(Applications!$B$9:$B$38,$H80)))</x:f>
      </x:c>
      <x:c r="C80" s="15" t="str">
        <x:f>IF($H80="","",IF(INDEX(Applications!$C$9:$C$38,$H80)="","",INDEX(Applications!$C$9:$C$38,$H80)))</x:f>
      </x:c>
      <x:c r="D80" s="16" t="str">
        <x:f>IF($H80="","",IF(AND(ISNUMBER(INDEX(Applications!$K$9:$K$38,$H80)),INDEX(Applications!$K$9:$K$38,$H80)&gt;0),INDEX(Applications!$K$9:$K$38,$H80),""))</x:f>
      </x:c>
      <x:c r="E80" s="15" t="str">
        <x:f>IF($H80="","",IF(INDEX(Applications!$I$9:$I$38,$H80)="","",INDEX(Applications!$I$9:$I$38,$H80)))</x:f>
      </x:c>
      <x:c r="F80" s="15" t="str">
        <x:f>IF($H80="","",IF(INDEX(Applications!$F$9:$F$38,$H80)="","",INDEX(Applications!$F$9:$F$38,$H80)))</x:f>
      </x:c>
      <x:c r="G80" s="15" t="str">
        <x:f>IF($H80="","",IF(INDEX(Applications!$M$9:$M$38,$H80)="","",INDEX(Applications!$M$9:$M$38,$H80)))</x:f>
      </x:c>
      <x:c r="H80" s="2" t="str">
        <x:f>IF(I80&gt;$C$77,"",MATCH(I80,Applications!$T$9:$T$38,0))</x:f>
      </x:c>
      <x:c r="I80" s="2" t="n">
        <x:v>2</x:v>
      </x:c>
    </x:row>
    <x:row r="81" ht="44" customHeight="1">
      <x:c r="A81" s="15" t="str">
        <x:f>IF($H81="","",IF(INDEX(Applications!$A$9:$A$38,$H81)="","",INDEX(Applications!$A$9:$A$38,$H81)))</x:f>
      </x:c>
      <x:c r="B81" s="15" t="str">
        <x:f>IF($H81="","",IF(INDEX(Applications!$B$9:$B$38,$H81)="","",INDEX(Applications!$B$9:$B$38,$H81)))</x:f>
      </x:c>
      <x:c r="C81" s="15" t="str">
        <x:f>IF($H81="","",IF(INDEX(Applications!$C$9:$C$38,$H81)="","",INDEX(Applications!$C$9:$C$38,$H81)))</x:f>
      </x:c>
      <x:c r="D81" s="16" t="str">
        <x:f>IF($H81="","",IF(AND(ISNUMBER(INDEX(Applications!$K$9:$K$38,$H81)),INDEX(Applications!$K$9:$K$38,$H81)&gt;0),INDEX(Applications!$K$9:$K$38,$H81),""))</x:f>
      </x:c>
      <x:c r="E81" s="15" t="str">
        <x:f>IF($H81="","",IF(INDEX(Applications!$I$9:$I$38,$H81)="","",INDEX(Applications!$I$9:$I$38,$H81)))</x:f>
      </x:c>
      <x:c r="F81" s="15" t="str">
        <x:f>IF($H81="","",IF(INDEX(Applications!$F$9:$F$38,$H81)="","",INDEX(Applications!$F$9:$F$38,$H81)))</x:f>
      </x:c>
      <x:c r="G81" s="15" t="str">
        <x:f>IF($H81="","",IF(INDEX(Applications!$M$9:$M$38,$H81)="","",INDEX(Applications!$M$9:$M$38,$H81)))</x:f>
      </x:c>
      <x:c r="H81" s="2" t="str">
        <x:f>IF(I81&gt;$C$77,"",MATCH(I81,Applications!$T$9:$T$38,0))</x:f>
      </x:c>
      <x:c r="I81" s="2" t="n">
        <x:v>3</x:v>
      </x:c>
    </x:row>
    <x:row r="82" ht="44" customHeight="1">
      <x:c r="A82" s="15" t="str">
        <x:f>IF($H82="","",IF(INDEX(Applications!$A$9:$A$38,$H82)="","",INDEX(Applications!$A$9:$A$38,$H82)))</x:f>
      </x:c>
      <x:c r="B82" s="15" t="str">
        <x:f>IF($H82="","",IF(INDEX(Applications!$B$9:$B$38,$H82)="","",INDEX(Applications!$B$9:$B$38,$H82)))</x:f>
      </x:c>
      <x:c r="C82" s="15" t="str">
        <x:f>IF($H82="","",IF(INDEX(Applications!$C$9:$C$38,$H82)="","",INDEX(Applications!$C$9:$C$38,$H82)))</x:f>
      </x:c>
      <x:c r="D82" s="16" t="str">
        <x:f>IF($H82="","",IF(AND(ISNUMBER(INDEX(Applications!$K$9:$K$38,$H82)),INDEX(Applications!$K$9:$K$38,$H82)&gt;0),INDEX(Applications!$K$9:$K$38,$H82),""))</x:f>
      </x:c>
      <x:c r="E82" s="15" t="str">
        <x:f>IF($H82="","",IF(INDEX(Applications!$I$9:$I$38,$H82)="","",INDEX(Applications!$I$9:$I$38,$H82)))</x:f>
      </x:c>
      <x:c r="F82" s="15" t="str">
        <x:f>IF($H82="","",IF(INDEX(Applications!$F$9:$F$38,$H82)="","",INDEX(Applications!$F$9:$F$38,$H82)))</x:f>
      </x:c>
      <x:c r="G82" s="15" t="str">
        <x:f>IF($H82="","",IF(INDEX(Applications!$M$9:$M$38,$H82)="","",INDEX(Applications!$M$9:$M$38,$H82)))</x:f>
      </x:c>
      <x:c r="H82" s="2" t="str">
        <x:f>IF(I82&gt;$C$77,"",MATCH(I82,Applications!$T$9:$T$38,0))</x:f>
      </x:c>
      <x:c r="I82" s="2" t="n">
        <x:v>4</x:v>
      </x:c>
    </x:row>
    <x:row r="83" ht="44" customHeight="1">
      <x:c r="A83" s="15" t="str">
        <x:f>IF($H83="","",IF(INDEX(Applications!$A$9:$A$38,$H83)="","",INDEX(Applications!$A$9:$A$38,$H83)))</x:f>
      </x:c>
      <x:c r="B83" s="15" t="str">
        <x:f>IF($H83="","",IF(INDEX(Applications!$B$9:$B$38,$H83)="","",INDEX(Applications!$B$9:$B$38,$H83)))</x:f>
      </x:c>
      <x:c r="C83" s="15" t="str">
        <x:f>IF($H83="","",IF(INDEX(Applications!$C$9:$C$38,$H83)="","",INDEX(Applications!$C$9:$C$38,$H83)))</x:f>
      </x:c>
      <x:c r="D83" s="16" t="str">
        <x:f>IF($H83="","",IF(AND(ISNUMBER(INDEX(Applications!$K$9:$K$38,$H83)),INDEX(Applications!$K$9:$K$38,$H83)&gt;0),INDEX(Applications!$K$9:$K$38,$H83),""))</x:f>
      </x:c>
      <x:c r="E83" s="15" t="str">
        <x:f>IF($H83="","",IF(INDEX(Applications!$I$9:$I$38,$H83)="","",INDEX(Applications!$I$9:$I$38,$H83)))</x:f>
      </x:c>
      <x:c r="F83" s="15" t="str">
        <x:f>IF($H83="","",IF(INDEX(Applications!$F$9:$F$38,$H83)="","",INDEX(Applications!$F$9:$F$38,$H83)))</x:f>
      </x:c>
      <x:c r="G83" s="15" t="str">
        <x:f>IF($H83="","",IF(INDEX(Applications!$M$9:$M$38,$H83)="","",INDEX(Applications!$M$9:$M$38,$H83)))</x:f>
      </x:c>
      <x:c r="H83" s="2" t="str">
        <x:f>IF(I83&gt;$C$77,"",MATCH(I83,Applications!$T$9:$T$38,0))</x:f>
      </x:c>
      <x:c r="I83" s="2" t="n">
        <x:v>5</x:v>
      </x:c>
    </x:row>
    <x:row r="84" ht="44" customHeight="1">
      <x:c r="A84" s="15" t="str">
        <x:f>IF($H84="","",IF(INDEX(Applications!$A$9:$A$38,$H84)="","",INDEX(Applications!$A$9:$A$38,$H84)))</x:f>
      </x:c>
      <x:c r="B84" s="15" t="str">
        <x:f>IF($H84="","",IF(INDEX(Applications!$B$9:$B$38,$H84)="","",INDEX(Applications!$B$9:$B$38,$H84)))</x:f>
      </x:c>
      <x:c r="C84" s="15" t="str">
        <x:f>IF($H84="","",IF(INDEX(Applications!$C$9:$C$38,$H84)="","",INDEX(Applications!$C$9:$C$38,$H84)))</x:f>
      </x:c>
      <x:c r="D84" s="16" t="str">
        <x:f>IF($H84="","",IF(AND(ISNUMBER(INDEX(Applications!$K$9:$K$38,$H84)),INDEX(Applications!$K$9:$K$38,$H84)&gt;0),INDEX(Applications!$K$9:$K$38,$H84),""))</x:f>
      </x:c>
      <x:c r="E84" s="15" t="str">
        <x:f>IF($H84="","",IF(INDEX(Applications!$I$9:$I$38,$H84)="","",INDEX(Applications!$I$9:$I$38,$H84)))</x:f>
      </x:c>
      <x:c r="F84" s="15" t="str">
        <x:f>IF($H84="","",IF(INDEX(Applications!$F$9:$F$38,$H84)="","",INDEX(Applications!$F$9:$F$38,$H84)))</x:f>
      </x:c>
      <x:c r="G84" s="15" t="str">
        <x:f>IF($H84="","",IF(INDEX(Applications!$M$9:$M$38,$H84)="","",INDEX(Applications!$M$9:$M$38,$H84)))</x:f>
      </x:c>
      <x:c r="H84" s="2" t="str">
        <x:f>IF(I84&gt;$C$77,"",MATCH(I84,Applications!$T$9:$T$38,0))</x:f>
      </x:c>
      <x:c r="I84" s="2" t="n">
        <x:v>6</x:v>
      </x:c>
    </x:row>
    <x:row r="85" ht="44" customHeight="1">
      <x:c r="A85" s="15" t="str">
        <x:f>IF($H85="","",IF(INDEX(Applications!$A$9:$A$38,$H85)="","",INDEX(Applications!$A$9:$A$38,$H85)))</x:f>
      </x:c>
      <x:c r="B85" s="15" t="str">
        <x:f>IF($H85="","",IF(INDEX(Applications!$B$9:$B$38,$H85)="","",INDEX(Applications!$B$9:$B$38,$H85)))</x:f>
      </x:c>
      <x:c r="C85" s="15" t="str">
        <x:f>IF($H85="","",IF(INDEX(Applications!$C$9:$C$38,$H85)="","",INDEX(Applications!$C$9:$C$38,$H85)))</x:f>
      </x:c>
      <x:c r="D85" s="16" t="str">
        <x:f>IF($H85="","",IF(AND(ISNUMBER(INDEX(Applications!$K$9:$K$38,$H85)),INDEX(Applications!$K$9:$K$38,$H85)&gt;0),INDEX(Applications!$K$9:$K$38,$H85),""))</x:f>
      </x:c>
      <x:c r="E85" s="15" t="str">
        <x:f>IF($H85="","",IF(INDEX(Applications!$I$9:$I$38,$H85)="","",INDEX(Applications!$I$9:$I$38,$H85)))</x:f>
      </x:c>
      <x:c r="F85" s="15" t="str">
        <x:f>IF($H85="","",IF(INDEX(Applications!$F$9:$F$38,$H85)="","",INDEX(Applications!$F$9:$F$38,$H85)))</x:f>
      </x:c>
      <x:c r="G85" s="15" t="str">
        <x:f>IF($H85="","",IF(INDEX(Applications!$M$9:$M$38,$H85)="","",INDEX(Applications!$M$9:$M$38,$H85)))</x:f>
      </x:c>
      <x:c r="H85" s="2" t="str">
        <x:f>IF(I85&gt;$C$77,"",MATCH(I85,Applications!$T$9:$T$38,0))</x:f>
      </x:c>
      <x:c r="I85" s="2" t="n">
        <x:v>7</x:v>
      </x:c>
    </x:row>
    <x:row r="86" ht="44" customHeight="1">
      <x:c r="A86" s="15" t="str">
        <x:f>IF($H86="","",IF(INDEX(Applications!$A$9:$A$38,$H86)="","",INDEX(Applications!$A$9:$A$38,$H86)))</x:f>
      </x:c>
      <x:c r="B86" s="15" t="str">
        <x:f>IF($H86="","",IF(INDEX(Applications!$B$9:$B$38,$H86)="","",INDEX(Applications!$B$9:$B$38,$H86)))</x:f>
      </x:c>
      <x:c r="C86" s="15" t="str">
        <x:f>IF($H86="","",IF(INDEX(Applications!$C$9:$C$38,$H86)="","",INDEX(Applications!$C$9:$C$38,$H86)))</x:f>
      </x:c>
      <x:c r="D86" s="16" t="str">
        <x:f>IF($H86="","",IF(AND(ISNUMBER(INDEX(Applications!$K$9:$K$38,$H86)),INDEX(Applications!$K$9:$K$38,$H86)&gt;0),INDEX(Applications!$K$9:$K$38,$H86),""))</x:f>
      </x:c>
      <x:c r="E86" s="15" t="str">
        <x:f>IF($H86="","",IF(INDEX(Applications!$I$9:$I$38,$H86)="","",INDEX(Applications!$I$9:$I$38,$H86)))</x:f>
      </x:c>
      <x:c r="F86" s="15" t="str">
        <x:f>IF($H86="","",IF(INDEX(Applications!$F$9:$F$38,$H86)="","",INDEX(Applications!$F$9:$F$38,$H86)))</x:f>
      </x:c>
      <x:c r="G86" s="15" t="str">
        <x:f>IF($H86="","",IF(INDEX(Applications!$M$9:$M$38,$H86)="","",INDEX(Applications!$M$9:$M$38,$H86)))</x:f>
      </x:c>
      <x:c r="H86" s="2" t="str">
        <x:f>IF(I86&gt;$C$77,"",MATCH(I86,Applications!$T$9:$T$38,0))</x:f>
      </x:c>
      <x:c r="I86" s="2" t="n">
        <x:v>8</x:v>
      </x:c>
    </x:row>
    <x:row r="87" ht="44" customHeight="1">
      <x:c r="A87" s="15" t="str">
        <x:f>IF($H87="","",IF(INDEX(Applications!$A$9:$A$38,$H87)="","",INDEX(Applications!$A$9:$A$38,$H87)))</x:f>
      </x:c>
      <x:c r="B87" s="15" t="str">
        <x:f>IF($H87="","",IF(INDEX(Applications!$B$9:$B$38,$H87)="","",INDEX(Applications!$B$9:$B$38,$H87)))</x:f>
      </x:c>
      <x:c r="C87" s="15" t="str">
        <x:f>IF($H87="","",IF(INDEX(Applications!$C$9:$C$38,$H87)="","",INDEX(Applications!$C$9:$C$38,$H87)))</x:f>
      </x:c>
      <x:c r="D87" s="16" t="str">
        <x:f>IF($H87="","",IF(AND(ISNUMBER(INDEX(Applications!$K$9:$K$38,$H87)),INDEX(Applications!$K$9:$K$38,$H87)&gt;0),INDEX(Applications!$K$9:$K$38,$H87),""))</x:f>
      </x:c>
      <x:c r="E87" s="15" t="str">
        <x:f>IF($H87="","",IF(INDEX(Applications!$I$9:$I$38,$H87)="","",INDEX(Applications!$I$9:$I$38,$H87)))</x:f>
      </x:c>
      <x:c r="F87" s="15" t="str">
        <x:f>IF($H87="","",IF(INDEX(Applications!$F$9:$F$38,$H87)="","",INDEX(Applications!$F$9:$F$38,$H87)))</x:f>
      </x:c>
      <x:c r="G87" s="15" t="str">
        <x:f>IF($H87="","",IF(INDEX(Applications!$M$9:$M$38,$H87)="","",INDEX(Applications!$M$9:$M$38,$H87)))</x:f>
      </x:c>
      <x:c r="H87" s="2" t="str">
        <x:f>IF(I87&gt;$C$77,"",MATCH(I87,Applications!$T$9:$T$38,0))</x:f>
      </x:c>
      <x:c r="I87" s="2" t="n">
        <x:v>9</x:v>
      </x:c>
    </x:row>
    <x:row r="88" ht="44" customHeight="1">
      <x:c r="A88" s="15" t="str">
        <x:f>IF($H88="","",IF(INDEX(Applications!$A$9:$A$38,$H88)="","",INDEX(Applications!$A$9:$A$38,$H88)))</x:f>
      </x:c>
      <x:c r="B88" s="15" t="str">
        <x:f>IF($H88="","",IF(INDEX(Applications!$B$9:$B$38,$H88)="","",INDEX(Applications!$B$9:$B$38,$H88)))</x:f>
      </x:c>
      <x:c r="C88" s="15" t="str">
        <x:f>IF($H88="","",IF(INDEX(Applications!$C$9:$C$38,$H88)="","",INDEX(Applications!$C$9:$C$38,$H88)))</x:f>
      </x:c>
      <x:c r="D88" s="16" t="str">
        <x:f>IF($H88="","",IF(AND(ISNUMBER(INDEX(Applications!$K$9:$K$38,$H88)),INDEX(Applications!$K$9:$K$38,$H88)&gt;0),INDEX(Applications!$K$9:$K$38,$H88),""))</x:f>
      </x:c>
      <x:c r="E88" s="15" t="str">
        <x:f>IF($H88="","",IF(INDEX(Applications!$I$9:$I$38,$H88)="","",INDEX(Applications!$I$9:$I$38,$H88)))</x:f>
      </x:c>
      <x:c r="F88" s="15" t="str">
        <x:f>IF($H88="","",IF(INDEX(Applications!$F$9:$F$38,$H88)="","",INDEX(Applications!$F$9:$F$38,$H88)))</x:f>
      </x:c>
      <x:c r="G88" s="15" t="str">
        <x:f>IF($H88="","",IF(INDEX(Applications!$M$9:$M$38,$H88)="","",INDEX(Applications!$M$9:$M$38,$H88)))</x:f>
      </x:c>
      <x:c r="H88" s="2" t="str">
        <x:f>IF(I88&gt;$C$77,"",MATCH(I88,Applications!$T$9:$T$38,0))</x:f>
      </x:c>
      <x:c r="I88" s="2" t="n">
        <x:v>10</x:v>
      </x:c>
    </x:row>
    <x:row r="89" ht="44" customHeight="1">
      <x:c r="A89" s="15" t="str">
        <x:f>IF($H89="","",IF(INDEX(Applications!$A$9:$A$38,$H89)="","",INDEX(Applications!$A$9:$A$38,$H89)))</x:f>
      </x:c>
      <x:c r="B89" s="15" t="str">
        <x:f>IF($H89="","",IF(INDEX(Applications!$B$9:$B$38,$H89)="","",INDEX(Applications!$B$9:$B$38,$H89)))</x:f>
      </x:c>
      <x:c r="C89" s="15" t="str">
        <x:f>IF($H89="","",IF(INDEX(Applications!$C$9:$C$38,$H89)="","",INDEX(Applications!$C$9:$C$38,$H89)))</x:f>
      </x:c>
      <x:c r="D89" s="16" t="str">
        <x:f>IF($H89="","",IF(AND(ISNUMBER(INDEX(Applications!$K$9:$K$38,$H89)),INDEX(Applications!$K$9:$K$38,$H89)&gt;0),INDEX(Applications!$K$9:$K$38,$H89),""))</x:f>
      </x:c>
      <x:c r="E89" s="15" t="str">
        <x:f>IF($H89="","",IF(INDEX(Applications!$I$9:$I$38,$H89)="","",INDEX(Applications!$I$9:$I$38,$H89)))</x:f>
      </x:c>
      <x:c r="F89" s="15" t="str">
        <x:f>IF($H89="","",IF(INDEX(Applications!$F$9:$F$38,$H89)="","",INDEX(Applications!$F$9:$F$38,$H89)))</x:f>
      </x:c>
      <x:c r="G89" s="15" t="str">
        <x:f>IF($H89="","",IF(INDEX(Applications!$M$9:$M$38,$H89)="","",INDEX(Applications!$M$9:$M$38,$H89)))</x:f>
      </x:c>
      <x:c r="H89" s="2" t="str">
        <x:f>IF(I89&gt;$C$77,"",MATCH(I89,Applications!$T$9:$T$38,0))</x:f>
      </x:c>
      <x:c r="I89" s="2" t="n">
        <x:v>11</x:v>
      </x:c>
    </x:row>
    <x:row r="90" ht="44" customHeight="1">
      <x:c r="A90" s="15" t="str">
        <x:f>IF($H90="","",IF(INDEX(Applications!$A$9:$A$38,$H90)="","",INDEX(Applications!$A$9:$A$38,$H90)))</x:f>
      </x:c>
      <x:c r="B90" s="15" t="str">
        <x:f>IF($H90="","",IF(INDEX(Applications!$B$9:$B$38,$H90)="","",INDEX(Applications!$B$9:$B$38,$H90)))</x:f>
      </x:c>
      <x:c r="C90" s="15" t="str">
        <x:f>IF($H90="","",IF(INDEX(Applications!$C$9:$C$38,$H90)="","",INDEX(Applications!$C$9:$C$38,$H90)))</x:f>
      </x:c>
      <x:c r="D90" s="16" t="str">
        <x:f>IF($H90="","",IF(AND(ISNUMBER(INDEX(Applications!$K$9:$K$38,$H90)),INDEX(Applications!$K$9:$K$38,$H90)&gt;0),INDEX(Applications!$K$9:$K$38,$H90),""))</x:f>
      </x:c>
      <x:c r="E90" s="15" t="str">
        <x:f>IF($H90="","",IF(INDEX(Applications!$I$9:$I$38,$H90)="","",INDEX(Applications!$I$9:$I$38,$H90)))</x:f>
      </x:c>
      <x:c r="F90" s="15" t="str">
        <x:f>IF($H90="","",IF(INDEX(Applications!$F$9:$F$38,$H90)="","",INDEX(Applications!$F$9:$F$38,$H90)))</x:f>
      </x:c>
      <x:c r="G90" s="15" t="str">
        <x:f>IF($H90="","",IF(INDEX(Applications!$M$9:$M$38,$H90)="","",INDEX(Applications!$M$9:$M$38,$H90)))</x:f>
      </x:c>
      <x:c r="H90" s="2" t="str">
        <x:f>IF(I90&gt;$C$77,"",MATCH(I90,Applications!$T$9:$T$38,0))</x:f>
      </x:c>
      <x:c r="I90" s="2" t="n">
        <x:v>12</x:v>
      </x:c>
    </x:row>
    <x:row r="91" ht="44" customHeight="1">
      <x:c r="A91" s="15" t="str">
        <x:f>IF($H91="","",IF(INDEX(Applications!$A$9:$A$38,$H91)="","",INDEX(Applications!$A$9:$A$38,$H91)))</x:f>
      </x:c>
      <x:c r="B91" s="15" t="str">
        <x:f>IF($H91="","",IF(INDEX(Applications!$B$9:$B$38,$H91)="","",INDEX(Applications!$B$9:$B$38,$H91)))</x:f>
      </x:c>
      <x:c r="C91" s="15" t="str">
        <x:f>IF($H91="","",IF(INDEX(Applications!$C$9:$C$38,$H91)="","",INDEX(Applications!$C$9:$C$38,$H91)))</x:f>
      </x:c>
      <x:c r="D91" s="16" t="str">
        <x:f>IF($H91="","",IF(AND(ISNUMBER(INDEX(Applications!$K$9:$K$38,$H91)),INDEX(Applications!$K$9:$K$38,$H91)&gt;0),INDEX(Applications!$K$9:$K$38,$H91),""))</x:f>
      </x:c>
      <x:c r="E91" s="15" t="str">
        <x:f>IF($H91="","",IF(INDEX(Applications!$I$9:$I$38,$H91)="","",INDEX(Applications!$I$9:$I$38,$H91)))</x:f>
      </x:c>
      <x:c r="F91" s="15" t="str">
        <x:f>IF($H91="","",IF(INDEX(Applications!$F$9:$F$38,$H91)="","",INDEX(Applications!$F$9:$F$38,$H91)))</x:f>
      </x:c>
      <x:c r="G91" s="15" t="str">
        <x:f>IF($H91="","",IF(INDEX(Applications!$M$9:$M$38,$H91)="","",INDEX(Applications!$M$9:$M$38,$H91)))</x:f>
      </x:c>
      <x:c r="H91" s="2" t="str">
        <x:f>IF(I91&gt;$C$77,"",MATCH(I91,Applications!$T$9:$T$38,0))</x:f>
      </x:c>
      <x:c r="I91" s="2" t="n">
        <x:v>13</x:v>
      </x:c>
    </x:row>
    <x:row r="92" ht="44" customHeight="1">
      <x:c r="A92" s="15" t="str">
        <x:f>IF($H92="","",IF(INDEX(Applications!$A$9:$A$38,$H92)="","",INDEX(Applications!$A$9:$A$38,$H92)))</x:f>
      </x:c>
      <x:c r="B92" s="15" t="str">
        <x:f>IF($H92="","",IF(INDEX(Applications!$B$9:$B$38,$H92)="","",INDEX(Applications!$B$9:$B$38,$H92)))</x:f>
      </x:c>
      <x:c r="C92" s="15" t="str">
        <x:f>IF($H92="","",IF(INDEX(Applications!$C$9:$C$38,$H92)="","",INDEX(Applications!$C$9:$C$38,$H92)))</x:f>
      </x:c>
      <x:c r="D92" s="16" t="str">
        <x:f>IF($H92="","",IF(AND(ISNUMBER(INDEX(Applications!$K$9:$K$38,$H92)),INDEX(Applications!$K$9:$K$38,$H92)&gt;0),INDEX(Applications!$K$9:$K$38,$H92),""))</x:f>
      </x:c>
      <x:c r="E92" s="15" t="str">
        <x:f>IF($H92="","",IF(INDEX(Applications!$I$9:$I$38,$H92)="","",INDEX(Applications!$I$9:$I$38,$H92)))</x:f>
      </x:c>
      <x:c r="F92" s="15" t="str">
        <x:f>IF($H92="","",IF(INDEX(Applications!$F$9:$F$38,$H92)="","",INDEX(Applications!$F$9:$F$38,$H92)))</x:f>
      </x:c>
      <x:c r="G92" s="15" t="str">
        <x:f>IF($H92="","",IF(INDEX(Applications!$M$9:$M$38,$H92)="","",INDEX(Applications!$M$9:$M$38,$H92)))</x:f>
      </x:c>
      <x:c r="H92" s="2" t="str">
        <x:f>IF(I92&gt;$C$77,"",MATCH(I92,Applications!$T$9:$T$38,0))</x:f>
      </x:c>
      <x:c r="I92" s="2" t="n">
        <x:v>14</x:v>
      </x:c>
    </x:row>
    <x:row r="93" ht="44" customHeight="1">
      <x:c r="A93" s="15" t="str">
        <x:f>IF($H93="","",IF(INDEX(Applications!$A$9:$A$38,$H93)="","",INDEX(Applications!$A$9:$A$38,$H93)))</x:f>
      </x:c>
      <x:c r="B93" s="15" t="str">
        <x:f>IF($H93="","",IF(INDEX(Applications!$B$9:$B$38,$H93)="","",INDEX(Applications!$B$9:$B$38,$H93)))</x:f>
      </x:c>
      <x:c r="C93" s="15" t="str">
        <x:f>IF($H93="","",IF(INDEX(Applications!$C$9:$C$38,$H93)="","",INDEX(Applications!$C$9:$C$38,$H93)))</x:f>
      </x:c>
      <x:c r="D93" s="16" t="str">
        <x:f>IF($H93="","",IF(AND(ISNUMBER(INDEX(Applications!$K$9:$K$38,$H93)),INDEX(Applications!$K$9:$K$38,$H93)&gt;0),INDEX(Applications!$K$9:$K$38,$H93),""))</x:f>
      </x:c>
      <x:c r="E93" s="15" t="str">
        <x:f>IF($H93="","",IF(INDEX(Applications!$I$9:$I$38,$H93)="","",INDEX(Applications!$I$9:$I$38,$H93)))</x:f>
      </x:c>
      <x:c r="F93" s="15" t="str">
        <x:f>IF($H93="","",IF(INDEX(Applications!$F$9:$F$38,$H93)="","",INDEX(Applications!$F$9:$F$38,$H93)))</x:f>
      </x:c>
      <x:c r="G93" s="15" t="str">
        <x:f>IF($H93="","",IF(INDEX(Applications!$M$9:$M$38,$H93)="","",INDEX(Applications!$M$9:$M$38,$H93)))</x:f>
      </x:c>
      <x:c r="H93" s="2" t="str">
        <x:f>IF(I93&gt;$C$77,"",MATCH(I93,Applications!$T$9:$T$38,0))</x:f>
      </x:c>
      <x:c r="I93" s="2" t="n">
        <x:v>15</x:v>
      </x:c>
    </x:row>
    <x:row r="94" ht="44" customHeight="1">
      <x:c r="A94" s="15" t="str">
        <x:f>IF($H94="","",IF(INDEX(Applications!$A$9:$A$38,$H94)="","",INDEX(Applications!$A$9:$A$38,$H94)))</x:f>
      </x:c>
      <x:c r="B94" s="15" t="str">
        <x:f>IF($H94="","",IF(INDEX(Applications!$B$9:$B$38,$H94)="","",INDEX(Applications!$B$9:$B$38,$H94)))</x:f>
      </x:c>
      <x:c r="C94" s="15" t="str">
        <x:f>IF($H94="","",IF(INDEX(Applications!$C$9:$C$38,$H94)="","",INDEX(Applications!$C$9:$C$38,$H94)))</x:f>
      </x:c>
      <x:c r="D94" s="16" t="str">
        <x:f>IF($H94="","",IF(AND(ISNUMBER(INDEX(Applications!$K$9:$K$38,$H94)),INDEX(Applications!$K$9:$K$38,$H94)&gt;0),INDEX(Applications!$K$9:$K$38,$H94),""))</x:f>
      </x:c>
      <x:c r="E94" s="15" t="str">
        <x:f>IF($H94="","",IF(INDEX(Applications!$I$9:$I$38,$H94)="","",INDEX(Applications!$I$9:$I$38,$H94)))</x:f>
      </x:c>
      <x:c r="F94" s="15" t="str">
        <x:f>IF($H94="","",IF(INDEX(Applications!$F$9:$F$38,$H94)="","",INDEX(Applications!$F$9:$F$38,$H94)))</x:f>
      </x:c>
      <x:c r="G94" s="15" t="str">
        <x:f>IF($H94="","",IF(INDEX(Applications!$M$9:$M$38,$H94)="","",INDEX(Applications!$M$9:$M$38,$H94)))</x:f>
      </x:c>
      <x:c r="H94" s="2" t="str">
        <x:f>IF(I94&gt;$C$77,"",MATCH(I94,Applications!$T$9:$T$38,0))</x:f>
      </x:c>
      <x:c r="I94" s="2" t="n">
        <x:v>16</x:v>
      </x:c>
    </x:row>
    <x:row r="95" ht="44" customHeight="1">
      <x:c r="A95" s="15" t="str">
        <x:f>IF($H95="","",IF(INDEX(Applications!$A$9:$A$38,$H95)="","",INDEX(Applications!$A$9:$A$38,$H95)))</x:f>
      </x:c>
      <x:c r="B95" s="15" t="str">
        <x:f>IF($H95="","",IF(INDEX(Applications!$B$9:$B$38,$H95)="","",INDEX(Applications!$B$9:$B$38,$H95)))</x:f>
      </x:c>
      <x:c r="C95" s="15" t="str">
        <x:f>IF($H95="","",IF(INDEX(Applications!$C$9:$C$38,$H95)="","",INDEX(Applications!$C$9:$C$38,$H95)))</x:f>
      </x:c>
      <x:c r="D95" s="16" t="str">
        <x:f>IF($H95="","",IF(AND(ISNUMBER(INDEX(Applications!$K$9:$K$38,$H95)),INDEX(Applications!$K$9:$K$38,$H95)&gt;0),INDEX(Applications!$K$9:$K$38,$H95),""))</x:f>
      </x:c>
      <x:c r="E95" s="15" t="str">
        <x:f>IF($H95="","",IF(INDEX(Applications!$I$9:$I$38,$H95)="","",INDEX(Applications!$I$9:$I$38,$H95)))</x:f>
      </x:c>
      <x:c r="F95" s="15" t="str">
        <x:f>IF($H95="","",IF(INDEX(Applications!$F$9:$F$38,$H95)="","",INDEX(Applications!$F$9:$F$38,$H95)))</x:f>
      </x:c>
      <x:c r="G95" s="15" t="str">
        <x:f>IF($H95="","",IF(INDEX(Applications!$M$9:$M$38,$H95)="","",INDEX(Applications!$M$9:$M$38,$H95)))</x:f>
      </x:c>
      <x:c r="H95" s="2" t="str">
        <x:f>IF(I95&gt;$C$77,"",MATCH(I95,Applications!$T$9:$T$38,0))</x:f>
      </x:c>
      <x:c r="I95" s="2" t="n">
        <x:v>17</x:v>
      </x:c>
    </x:row>
    <x:row r="96" ht="44" customHeight="1">
      <x:c r="A96" s="15" t="str">
        <x:f>IF($H96="","",IF(INDEX(Applications!$A$9:$A$38,$H96)="","",INDEX(Applications!$A$9:$A$38,$H96)))</x:f>
      </x:c>
      <x:c r="B96" s="15" t="str">
        <x:f>IF($H96="","",IF(INDEX(Applications!$B$9:$B$38,$H96)="","",INDEX(Applications!$B$9:$B$38,$H96)))</x:f>
      </x:c>
      <x:c r="C96" s="15" t="str">
        <x:f>IF($H96="","",IF(INDEX(Applications!$C$9:$C$38,$H96)="","",INDEX(Applications!$C$9:$C$38,$H96)))</x:f>
      </x:c>
      <x:c r="D96" s="16" t="str">
        <x:f>IF($H96="","",IF(AND(ISNUMBER(INDEX(Applications!$K$9:$K$38,$H96)),INDEX(Applications!$K$9:$K$38,$H96)&gt;0),INDEX(Applications!$K$9:$K$38,$H96),""))</x:f>
      </x:c>
      <x:c r="E96" s="15" t="str">
        <x:f>IF($H96="","",IF(INDEX(Applications!$I$9:$I$38,$H96)="","",INDEX(Applications!$I$9:$I$38,$H96)))</x:f>
      </x:c>
      <x:c r="F96" s="15" t="str">
        <x:f>IF($H96="","",IF(INDEX(Applications!$F$9:$F$38,$H96)="","",INDEX(Applications!$F$9:$F$38,$H96)))</x:f>
      </x:c>
      <x:c r="G96" s="15" t="str">
        <x:f>IF($H96="","",IF(INDEX(Applications!$M$9:$M$38,$H96)="","",INDEX(Applications!$M$9:$M$38,$H96)))</x:f>
      </x:c>
      <x:c r="H96" s="2" t="str">
        <x:f>IF(I96&gt;$C$77,"",MATCH(I96,Applications!$T$9:$T$38,0))</x:f>
      </x:c>
      <x:c r="I96" s="2" t="n">
        <x:v>18</x:v>
      </x:c>
    </x:row>
    <x:row r="97" ht="44" customHeight="1">
      <x:c r="A97" s="15" t="str">
        <x:f>IF($H97="","",IF(INDEX(Applications!$A$9:$A$38,$H97)="","",INDEX(Applications!$A$9:$A$38,$H97)))</x:f>
      </x:c>
      <x:c r="B97" s="15" t="str">
        <x:f>IF($H97="","",IF(INDEX(Applications!$B$9:$B$38,$H97)="","",INDEX(Applications!$B$9:$B$38,$H97)))</x:f>
      </x:c>
      <x:c r="C97" s="15" t="str">
        <x:f>IF($H97="","",IF(INDEX(Applications!$C$9:$C$38,$H97)="","",INDEX(Applications!$C$9:$C$38,$H97)))</x:f>
      </x:c>
      <x:c r="D97" s="16" t="str">
        <x:f>IF($H97="","",IF(AND(ISNUMBER(INDEX(Applications!$K$9:$K$38,$H97)),INDEX(Applications!$K$9:$K$38,$H97)&gt;0),INDEX(Applications!$K$9:$K$38,$H97),""))</x:f>
      </x:c>
      <x:c r="E97" s="15" t="str">
        <x:f>IF($H97="","",IF(INDEX(Applications!$I$9:$I$38,$H97)="","",INDEX(Applications!$I$9:$I$38,$H97)))</x:f>
      </x:c>
      <x:c r="F97" s="15" t="str">
        <x:f>IF($H97="","",IF(INDEX(Applications!$F$9:$F$38,$H97)="","",INDEX(Applications!$F$9:$F$38,$H97)))</x:f>
      </x:c>
      <x:c r="G97" s="15" t="str">
        <x:f>IF($H97="","",IF(INDEX(Applications!$M$9:$M$38,$H97)="","",INDEX(Applications!$M$9:$M$38,$H97)))</x:f>
      </x:c>
      <x:c r="H97" s="2" t="str">
        <x:f>IF(I97&gt;$C$77,"",MATCH(I97,Applications!$T$9:$T$38,0))</x:f>
      </x:c>
      <x:c r="I97" s="2" t="n">
        <x:v>19</x:v>
      </x:c>
    </x:row>
    <x:row r="98" ht="44" customHeight="1">
      <x:c r="A98" s="15" t="str">
        <x:f>IF($H98="","",IF(INDEX(Applications!$A$9:$A$38,$H98)="","",INDEX(Applications!$A$9:$A$38,$H98)))</x:f>
      </x:c>
      <x:c r="B98" s="15" t="str">
        <x:f>IF($H98="","",IF(INDEX(Applications!$B$9:$B$38,$H98)="","",INDEX(Applications!$B$9:$B$38,$H98)))</x:f>
      </x:c>
      <x:c r="C98" s="15" t="str">
        <x:f>IF($H98="","",IF(INDEX(Applications!$C$9:$C$38,$H98)="","",INDEX(Applications!$C$9:$C$38,$H98)))</x:f>
      </x:c>
      <x:c r="D98" s="16" t="str">
        <x:f>IF($H98="","",IF(AND(ISNUMBER(INDEX(Applications!$K$9:$K$38,$H98)),INDEX(Applications!$K$9:$K$38,$H98)&gt;0),INDEX(Applications!$K$9:$K$38,$H98),""))</x:f>
      </x:c>
      <x:c r="E98" s="15" t="str">
        <x:f>IF($H98="","",IF(INDEX(Applications!$I$9:$I$38,$H98)="","",INDEX(Applications!$I$9:$I$38,$H98)))</x:f>
      </x:c>
      <x:c r="F98" s="15" t="str">
        <x:f>IF($H98="","",IF(INDEX(Applications!$F$9:$F$38,$H98)="","",INDEX(Applications!$F$9:$F$38,$H98)))</x:f>
      </x:c>
      <x:c r="G98" s="15" t="str">
        <x:f>IF($H98="","",IF(INDEX(Applications!$M$9:$M$38,$H98)="","",INDEX(Applications!$M$9:$M$38,$H98)))</x:f>
      </x:c>
      <x:c r="H98" s="2" t="str">
        <x:f>IF(I98&gt;$C$77,"",MATCH(I98,Applications!$T$9:$T$38,0))</x:f>
      </x:c>
      <x:c r="I98" s="2" t="n">
        <x:v>20</x:v>
      </x:c>
    </x:row>
    <x:row r="99" ht="44" customHeight="1">
      <x:c r="A99" s="15" t="str">
        <x:f>IF($H99="","",IF(INDEX(Applications!$A$9:$A$38,$H99)="","",INDEX(Applications!$A$9:$A$38,$H99)))</x:f>
      </x:c>
      <x:c r="B99" s="15" t="str">
        <x:f>IF($H99="","",IF(INDEX(Applications!$B$9:$B$38,$H99)="","",INDEX(Applications!$B$9:$B$38,$H99)))</x:f>
      </x:c>
      <x:c r="C99" s="15" t="str">
        <x:f>IF($H99="","",IF(INDEX(Applications!$C$9:$C$38,$H99)="","",INDEX(Applications!$C$9:$C$38,$H99)))</x:f>
      </x:c>
      <x:c r="D99" s="16" t="str">
        <x:f>IF($H99="","",IF(AND(ISNUMBER(INDEX(Applications!$K$9:$K$38,$H99)),INDEX(Applications!$K$9:$K$38,$H99)&gt;0),INDEX(Applications!$K$9:$K$38,$H99),""))</x:f>
      </x:c>
      <x:c r="E99" s="15" t="str">
        <x:f>IF($H99="","",IF(INDEX(Applications!$I$9:$I$38,$H99)="","",INDEX(Applications!$I$9:$I$38,$H99)))</x:f>
      </x:c>
      <x:c r="F99" s="15" t="str">
        <x:f>IF($H99="","",IF(INDEX(Applications!$F$9:$F$38,$H99)="","",INDEX(Applications!$F$9:$F$38,$H99)))</x:f>
      </x:c>
      <x:c r="G99" s="15" t="str">
        <x:f>IF($H99="","",IF(INDEX(Applications!$M$9:$M$38,$H99)="","",INDEX(Applications!$M$9:$M$38,$H99)))</x:f>
      </x:c>
      <x:c r="H99" s="2" t="str">
        <x:f>IF(I99&gt;$C$77,"",MATCH(I99,Applications!$T$9:$T$38,0))</x:f>
      </x:c>
      <x:c r="I99" s="2" t="n">
        <x:v>21</x:v>
      </x:c>
    </x:row>
    <x:row r="100" ht="44" customHeight="1">
      <x:c r="A100" s="15" t="str">
        <x:f>IF($H100="","",IF(INDEX(Applications!$A$9:$A$38,$H100)="","",INDEX(Applications!$A$9:$A$38,$H100)))</x:f>
      </x:c>
      <x:c r="B100" s="15" t="str">
        <x:f>IF($H100="","",IF(INDEX(Applications!$B$9:$B$38,$H100)="","",INDEX(Applications!$B$9:$B$38,$H100)))</x:f>
      </x:c>
      <x:c r="C100" s="15" t="str">
        <x:f>IF($H100="","",IF(INDEX(Applications!$C$9:$C$38,$H100)="","",INDEX(Applications!$C$9:$C$38,$H100)))</x:f>
      </x:c>
      <x:c r="D100" s="16" t="str">
        <x:f>IF($H100="","",IF(AND(ISNUMBER(INDEX(Applications!$K$9:$K$38,$H100)),INDEX(Applications!$K$9:$K$38,$H100)&gt;0),INDEX(Applications!$K$9:$K$38,$H100),""))</x:f>
      </x:c>
      <x:c r="E100" s="15" t="str">
        <x:f>IF($H100="","",IF(INDEX(Applications!$I$9:$I$38,$H100)="","",INDEX(Applications!$I$9:$I$38,$H100)))</x:f>
      </x:c>
      <x:c r="F100" s="15" t="str">
        <x:f>IF($H100="","",IF(INDEX(Applications!$F$9:$F$38,$H100)="","",INDEX(Applications!$F$9:$F$38,$H100)))</x:f>
      </x:c>
      <x:c r="G100" s="15" t="str">
        <x:f>IF($H100="","",IF(INDEX(Applications!$M$9:$M$38,$H100)="","",INDEX(Applications!$M$9:$M$38,$H100)))</x:f>
      </x:c>
      <x:c r="H100" s="2" t="str">
        <x:f>IF(I100&gt;$C$77,"",MATCH(I100,Applications!$T$9:$T$38,0))</x:f>
      </x:c>
      <x:c r="I100" s="2" t="n">
        <x:v>22</x:v>
      </x:c>
    </x:row>
    <x:row r="101" ht="44" customHeight="1">
      <x:c r="A101" s="15" t="str">
        <x:f>IF($H101="","",IF(INDEX(Applications!$A$9:$A$38,$H101)="","",INDEX(Applications!$A$9:$A$38,$H101)))</x:f>
      </x:c>
      <x:c r="B101" s="15" t="str">
        <x:f>IF($H101="","",IF(INDEX(Applications!$B$9:$B$38,$H101)="","",INDEX(Applications!$B$9:$B$38,$H101)))</x:f>
      </x:c>
      <x:c r="C101" s="15" t="str">
        <x:f>IF($H101="","",IF(INDEX(Applications!$C$9:$C$38,$H101)="","",INDEX(Applications!$C$9:$C$38,$H101)))</x:f>
      </x:c>
      <x:c r="D101" s="16" t="str">
        <x:f>IF($H101="","",IF(AND(ISNUMBER(INDEX(Applications!$K$9:$K$38,$H101)),INDEX(Applications!$K$9:$K$38,$H101)&gt;0),INDEX(Applications!$K$9:$K$38,$H101),""))</x:f>
      </x:c>
      <x:c r="E101" s="15" t="str">
        <x:f>IF($H101="","",IF(INDEX(Applications!$I$9:$I$38,$H101)="","",INDEX(Applications!$I$9:$I$38,$H101)))</x:f>
      </x:c>
      <x:c r="F101" s="15" t="str">
        <x:f>IF($H101="","",IF(INDEX(Applications!$F$9:$F$38,$H101)="","",INDEX(Applications!$F$9:$F$38,$H101)))</x:f>
      </x:c>
      <x:c r="G101" s="15" t="str">
        <x:f>IF($H101="","",IF(INDEX(Applications!$M$9:$M$38,$H101)="","",INDEX(Applications!$M$9:$M$38,$H101)))</x:f>
      </x:c>
      <x:c r="H101" s="2" t="str">
        <x:f>IF(I101&gt;$C$77,"",MATCH(I101,Applications!$T$9:$T$38,0))</x:f>
      </x:c>
      <x:c r="I101" s="2" t="n">
        <x:v>23</x:v>
      </x:c>
    </x:row>
    <x:row r="102" ht="44" customHeight="1">
      <x:c r="A102" s="15" t="str">
        <x:f>IF($H102="","",IF(INDEX(Applications!$A$9:$A$38,$H102)="","",INDEX(Applications!$A$9:$A$38,$H102)))</x:f>
      </x:c>
      <x:c r="B102" s="15" t="str">
        <x:f>IF($H102="","",IF(INDEX(Applications!$B$9:$B$38,$H102)="","",INDEX(Applications!$B$9:$B$38,$H102)))</x:f>
      </x:c>
      <x:c r="C102" s="15" t="str">
        <x:f>IF($H102="","",IF(INDEX(Applications!$C$9:$C$38,$H102)="","",INDEX(Applications!$C$9:$C$38,$H102)))</x:f>
      </x:c>
      <x:c r="D102" s="16" t="str">
        <x:f>IF($H102="","",IF(AND(ISNUMBER(INDEX(Applications!$K$9:$K$38,$H102)),INDEX(Applications!$K$9:$K$38,$H102)&gt;0),INDEX(Applications!$K$9:$K$38,$H102),""))</x:f>
      </x:c>
      <x:c r="E102" s="15" t="str">
        <x:f>IF($H102="","",IF(INDEX(Applications!$I$9:$I$38,$H102)="","",INDEX(Applications!$I$9:$I$38,$H102)))</x:f>
      </x:c>
      <x:c r="F102" s="15" t="str">
        <x:f>IF($H102="","",IF(INDEX(Applications!$F$9:$F$38,$H102)="","",INDEX(Applications!$F$9:$F$38,$H102)))</x:f>
      </x:c>
      <x:c r="G102" s="15" t="str">
        <x:f>IF($H102="","",IF(INDEX(Applications!$M$9:$M$38,$H102)="","",INDEX(Applications!$M$9:$M$38,$H102)))</x:f>
      </x:c>
      <x:c r="H102" s="2" t="str">
        <x:f>IF(I102&gt;$C$77,"",MATCH(I102,Applications!$T$9:$T$38,0))</x:f>
      </x:c>
      <x:c r="I102" s="2" t="n">
        <x:v>24</x:v>
      </x:c>
    </x:row>
    <x:row r="103" ht="44" customHeight="1">
      <x:c r="A103" s="15" t="str">
        <x:f>IF($H103="","",IF(INDEX(Applications!$A$9:$A$38,$H103)="","",INDEX(Applications!$A$9:$A$38,$H103)))</x:f>
      </x:c>
      <x:c r="B103" s="15" t="str">
        <x:f>IF($H103="","",IF(INDEX(Applications!$B$9:$B$38,$H103)="","",INDEX(Applications!$B$9:$B$38,$H103)))</x:f>
      </x:c>
      <x:c r="C103" s="15" t="str">
        <x:f>IF($H103="","",IF(INDEX(Applications!$C$9:$C$38,$H103)="","",INDEX(Applications!$C$9:$C$38,$H103)))</x:f>
      </x:c>
      <x:c r="D103" s="16" t="str">
        <x:f>IF($H103="","",IF(AND(ISNUMBER(INDEX(Applications!$K$9:$K$38,$H103)),INDEX(Applications!$K$9:$K$38,$H103)&gt;0),INDEX(Applications!$K$9:$K$38,$H103),""))</x:f>
      </x:c>
      <x:c r="E103" s="15" t="str">
        <x:f>IF($H103="","",IF(INDEX(Applications!$I$9:$I$38,$H103)="","",INDEX(Applications!$I$9:$I$38,$H103)))</x:f>
      </x:c>
      <x:c r="F103" s="15" t="str">
        <x:f>IF($H103="","",IF(INDEX(Applications!$F$9:$F$38,$H103)="","",INDEX(Applications!$F$9:$F$38,$H103)))</x:f>
      </x:c>
      <x:c r="G103" s="15" t="str">
        <x:f>IF($H103="","",IF(INDEX(Applications!$M$9:$M$38,$H103)="","",INDEX(Applications!$M$9:$M$38,$H103)))</x:f>
      </x:c>
      <x:c r="H103" s="2" t="str">
        <x:f>IF(I103&gt;$C$77,"",MATCH(I103,Applications!$T$9:$T$38,0))</x:f>
      </x:c>
      <x:c r="I103" s="2" t="n">
        <x:v>25</x:v>
      </x:c>
    </x:row>
    <x:row r="104" ht="44" customHeight="1">
      <x:c r="A104" s="15" t="str">
        <x:f>IF($H104="","",IF(INDEX(Applications!$A$9:$A$38,$H104)="","",INDEX(Applications!$A$9:$A$38,$H104)))</x:f>
      </x:c>
      <x:c r="B104" s="15" t="str">
        <x:f>IF($H104="","",IF(INDEX(Applications!$B$9:$B$38,$H104)="","",INDEX(Applications!$B$9:$B$38,$H104)))</x:f>
      </x:c>
      <x:c r="C104" s="15" t="str">
        <x:f>IF($H104="","",IF(INDEX(Applications!$C$9:$C$38,$H104)="","",INDEX(Applications!$C$9:$C$38,$H104)))</x:f>
      </x:c>
      <x:c r="D104" s="16" t="str">
        <x:f>IF($H104="","",IF(AND(ISNUMBER(INDEX(Applications!$K$9:$K$38,$H104)),INDEX(Applications!$K$9:$K$38,$H104)&gt;0),INDEX(Applications!$K$9:$K$38,$H104),""))</x:f>
      </x:c>
      <x:c r="E104" s="15" t="str">
        <x:f>IF($H104="","",IF(INDEX(Applications!$I$9:$I$38,$H104)="","",INDEX(Applications!$I$9:$I$38,$H104)))</x:f>
      </x:c>
      <x:c r="F104" s="15" t="str">
        <x:f>IF($H104="","",IF(INDEX(Applications!$F$9:$F$38,$H104)="","",INDEX(Applications!$F$9:$F$38,$H104)))</x:f>
      </x:c>
      <x:c r="G104" s="15" t="str">
        <x:f>IF($H104="","",IF(INDEX(Applications!$M$9:$M$38,$H104)="","",INDEX(Applications!$M$9:$M$38,$H104)))</x:f>
      </x:c>
      <x:c r="H104" s="2" t="str">
        <x:f>IF(I104&gt;$C$77,"",MATCH(I104,Applications!$T$9:$T$38,0))</x:f>
      </x:c>
      <x:c r="I104" s="2" t="n">
        <x:v>26</x:v>
      </x:c>
    </x:row>
    <x:row r="105" ht="44" customHeight="1">
      <x:c r="A105" s="15" t="str">
        <x:f>IF($H105="","",IF(INDEX(Applications!$A$9:$A$38,$H105)="","",INDEX(Applications!$A$9:$A$38,$H105)))</x:f>
      </x:c>
      <x:c r="B105" s="15" t="str">
        <x:f>IF($H105="","",IF(INDEX(Applications!$B$9:$B$38,$H105)="","",INDEX(Applications!$B$9:$B$38,$H105)))</x:f>
      </x:c>
      <x:c r="C105" s="15" t="str">
        <x:f>IF($H105="","",IF(INDEX(Applications!$C$9:$C$38,$H105)="","",INDEX(Applications!$C$9:$C$38,$H105)))</x:f>
      </x:c>
      <x:c r="D105" s="16" t="str">
        <x:f>IF($H105="","",IF(AND(ISNUMBER(INDEX(Applications!$K$9:$K$38,$H105)),INDEX(Applications!$K$9:$K$38,$H105)&gt;0),INDEX(Applications!$K$9:$K$38,$H105),""))</x:f>
      </x:c>
      <x:c r="E105" s="15" t="str">
        <x:f>IF($H105="","",IF(INDEX(Applications!$I$9:$I$38,$H105)="","",INDEX(Applications!$I$9:$I$38,$H105)))</x:f>
      </x:c>
      <x:c r="F105" s="15" t="str">
        <x:f>IF($H105="","",IF(INDEX(Applications!$F$9:$F$38,$H105)="","",INDEX(Applications!$F$9:$F$38,$H105)))</x:f>
      </x:c>
      <x:c r="G105" s="15" t="str">
        <x:f>IF($H105="","",IF(INDEX(Applications!$M$9:$M$38,$H105)="","",INDEX(Applications!$M$9:$M$38,$H105)))</x:f>
      </x:c>
      <x:c r="H105" s="2" t="str">
        <x:f>IF(I105&gt;$C$77,"",MATCH(I105,Applications!$T$9:$T$38,0))</x:f>
      </x:c>
      <x:c r="I105" s="2" t="n">
        <x:v>27</x:v>
      </x:c>
    </x:row>
    <x:row r="106" ht="44" customHeight="1">
      <x:c r="A106" s="15" t="str">
        <x:f>IF($H106="","",IF(INDEX(Applications!$A$9:$A$38,$H106)="","",INDEX(Applications!$A$9:$A$38,$H106)))</x:f>
      </x:c>
      <x:c r="B106" s="15" t="str">
        <x:f>IF($H106="","",IF(INDEX(Applications!$B$9:$B$38,$H106)="","",INDEX(Applications!$B$9:$B$38,$H106)))</x:f>
      </x:c>
      <x:c r="C106" s="15" t="str">
        <x:f>IF($H106="","",IF(INDEX(Applications!$C$9:$C$38,$H106)="","",INDEX(Applications!$C$9:$C$38,$H106)))</x:f>
      </x:c>
      <x:c r="D106" s="16" t="str">
        <x:f>IF($H106="","",IF(AND(ISNUMBER(INDEX(Applications!$K$9:$K$38,$H106)),INDEX(Applications!$K$9:$K$38,$H106)&gt;0),INDEX(Applications!$K$9:$K$38,$H106),""))</x:f>
      </x:c>
      <x:c r="E106" s="15" t="str">
        <x:f>IF($H106="","",IF(INDEX(Applications!$I$9:$I$38,$H106)="","",INDEX(Applications!$I$9:$I$38,$H106)))</x:f>
      </x:c>
      <x:c r="F106" s="15" t="str">
        <x:f>IF($H106="","",IF(INDEX(Applications!$F$9:$F$38,$H106)="","",INDEX(Applications!$F$9:$F$38,$H106)))</x:f>
      </x:c>
      <x:c r="G106" s="15" t="str">
        <x:f>IF($H106="","",IF(INDEX(Applications!$M$9:$M$38,$H106)="","",INDEX(Applications!$M$9:$M$38,$H106)))</x:f>
      </x:c>
      <x:c r="H106" s="2" t="str">
        <x:f>IF(I106&gt;$C$77,"",MATCH(I106,Applications!$T$9:$T$38,0))</x:f>
      </x:c>
      <x:c r="I106" s="2" t="n">
        <x:v>28</x:v>
      </x:c>
    </x:row>
    <x:row r="107" ht="44" customHeight="1">
      <x:c r="A107" s="15" t="str">
        <x:f>IF($H107="","",IF(INDEX(Applications!$A$9:$A$38,$H107)="","",INDEX(Applications!$A$9:$A$38,$H107)))</x:f>
      </x:c>
      <x:c r="B107" s="15" t="str">
        <x:f>IF($H107="","",IF(INDEX(Applications!$B$9:$B$38,$H107)="","",INDEX(Applications!$B$9:$B$38,$H107)))</x:f>
      </x:c>
      <x:c r="C107" s="15" t="str">
        <x:f>IF($H107="","",IF(INDEX(Applications!$C$9:$C$38,$H107)="","",INDEX(Applications!$C$9:$C$38,$H107)))</x:f>
      </x:c>
      <x:c r="D107" s="16" t="str">
        <x:f>IF($H107="","",IF(AND(ISNUMBER(INDEX(Applications!$K$9:$K$38,$H107)),INDEX(Applications!$K$9:$K$38,$H107)&gt;0),INDEX(Applications!$K$9:$K$38,$H107),""))</x:f>
      </x:c>
      <x:c r="E107" s="15" t="str">
        <x:f>IF($H107="","",IF(INDEX(Applications!$I$9:$I$38,$H107)="","",INDEX(Applications!$I$9:$I$38,$H107)))</x:f>
      </x:c>
      <x:c r="F107" s="15" t="str">
        <x:f>IF($H107="","",IF(INDEX(Applications!$F$9:$F$38,$H107)="","",INDEX(Applications!$F$9:$F$38,$H107)))</x:f>
      </x:c>
      <x:c r="G107" s="15" t="str">
        <x:f>IF($H107="","",IF(INDEX(Applications!$M$9:$M$38,$H107)="","",INDEX(Applications!$M$9:$M$38,$H107)))</x:f>
      </x:c>
      <x:c r="H107" s="2" t="str">
        <x:f>IF(I107&gt;$C$77,"",MATCH(I107,Applications!$T$9:$T$38,0))</x:f>
      </x:c>
      <x:c r="I107" s="2" t="n">
        <x:v>29</x:v>
      </x:c>
    </x:row>
    <x:row r="108" ht="44" customHeight="1">
      <x:c r="A108" s="15" t="str">
        <x:f>IF($H108="","",IF(INDEX(Applications!$A$9:$A$38,$H108)="","",INDEX(Applications!$A$9:$A$38,$H108)))</x:f>
      </x:c>
      <x:c r="B108" s="15" t="str">
        <x:f>IF($H108="","",IF(INDEX(Applications!$B$9:$B$38,$H108)="","",INDEX(Applications!$B$9:$B$38,$H108)))</x:f>
      </x:c>
      <x:c r="C108" s="15" t="str">
        <x:f>IF($H108="","",IF(INDEX(Applications!$C$9:$C$38,$H108)="","",INDEX(Applications!$C$9:$C$38,$H108)))</x:f>
      </x:c>
      <x:c r="D108" s="16" t="str">
        <x:f>IF($H108="","",IF(AND(ISNUMBER(INDEX(Applications!$K$9:$K$38,$H108)),INDEX(Applications!$K$9:$K$38,$H108)&gt;0),INDEX(Applications!$K$9:$K$38,$H108),""))</x:f>
      </x:c>
      <x:c r="E108" s="15" t="str">
        <x:f>IF($H108="","",IF(INDEX(Applications!$I$9:$I$38,$H108)="","",INDEX(Applications!$I$9:$I$38,$H108)))</x:f>
      </x:c>
      <x:c r="F108" s="15" t="str">
        <x:f>IF($H108="","",IF(INDEX(Applications!$F$9:$F$38,$H108)="","",INDEX(Applications!$F$9:$F$38,$H108)))</x:f>
      </x:c>
      <x:c r="G108" s="15" t="str">
        <x:f>IF($H108="","",IF(INDEX(Applications!$M$9:$M$38,$H108)="","",INDEX(Applications!$M$9:$M$38,$H108)))</x:f>
      </x:c>
      <x:c r="H108" s="2" t="str">
        <x:f>IF(I108&gt;$C$77,"",MATCH(I108,Applications!$T$9:$T$38,0))</x:f>
      </x:c>
      <x:c r="I108" s="2" t="n">
        <x:v>30</x:v>
      </x:c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</x:row>
  </x:sheetData>
  <x:conditionalFormatting sqref="D3:D3">
    <x:cfRule type="expression" dxfId="0" priority="1">
      <x:formula>D3&lt;&gt;"Ready"</x:formula>
    </x:cfRule>
  </x:conditionalFormatting>
  <x:conditionalFormatting sqref="B5:B5">
    <x:cfRule type="cellIs" dxfId="1" priority="2" operator="greaterThan">
      <x:formula>0</x:formula>
    </x:cfRule>
  </x:conditionalFormatting>
  <x:conditionalFormatting sqref="D5:D5">
    <x:cfRule type="cellIs" dxfId="2" priority="3" operator="greaterThan">
      <x:formula>0</x:formula>
    </x:cfRule>
  </x:conditionalFormatting>
  <x:conditionalFormatting sqref="F9:F38">
    <x:cfRule type="containsText" dxfId="6" priority="4" operator="containsText" text="Overdue"/>
  </x:conditionalFormatting>
  <x:conditionalFormatting sqref="F44:F73">
    <x:cfRule type="containsText" dxfId="7" priority="5" operator="containsText" text="Overdue"/>
  </x:conditionalFormatting>
  <x:conditionalFormatting sqref="F79:F108">
    <x:cfRule type="containsText" dxfId="8" priority="6" operator="containsText" text="Overdue"/>
  </x:conditionalFormatting>
  <x:dataValidations count="1">
    <x:dataValidation type="whole" operator="between" sqref="B4">
      <x:formula1>0</x:formula1>
      <x:formula2>365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B947B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2" hidden="0" customWidth="1"/>
    <x:col min="2" max="2" width="22" hidden="0" customWidth="1"/>
    <x:col min="3" max="3" width="23" hidden="0" customWidth="1"/>
    <x:col min="4" max="4" width="16" hidden="0" customWidth="1"/>
    <x:col min="5" max="5" width="32" hidden="0" customWidth="1"/>
    <x:col min="6" max="6" width="23" hidden="0" customWidth="1"/>
    <x:col min="7" max="7" width="20" hidden="0" customWidth="1"/>
    <x:col min="8" max="8" width="39" hidden="0" customWidth="1"/>
    <x:col min="9" max="9" width="44" hidden="0" customWidth="1"/>
    <x:col min="10" max="10" width="22" hidden="0" customWidth="1"/>
    <x:col min="11" max="11" width="23" hidden="0" customWidth="1"/>
    <x:col min="12" max="12" width="37" hidden="0" customWidth="1"/>
    <x:col min="13" max="13" width="52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18" hidden="0" customWidth="1"/>
    <x:col min="19" max="19" width="18" hidden="0" customWidth="1"/>
    <x:col min="20" max="20" width="1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>
      <x:c r="A2" s="3" t="str">
        <x:v>Application records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</x:row>
    <x:row r="3">
      <x:c r="A3" s="2" t="str">
        <x:v>All employers, roles, receipts and deadlines below are fictional teaching examples.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>
      <x:c r="A4" s="2" t="str">
        <x:v>Edit A:M only. Keep IDs unique. Closed and Withdrawn rows stay here but leave active views.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>
      <x:c r="A5" s="2" t="str">
        <x:v>Blank dates mean unknown or unscheduled. Zero and text dates are flagged, not treated as a deadline.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>
      <x:c r="A6" s="2" t="str">
        <x:v>Employer dates come from a source. Personal dates are your plan. Preserve exact time/time zone in column H if supplied.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</x:row>
    <x:row r="8" ht="40" customHeight="1">
      <x:c r="A8" s="14" t="str">
        <x:v>ID</x:v>
      </x:c>
      <x:c r="B8" s="14" t="str">
        <x:v>Employer</x:v>
      </x:c>
      <x:c r="C8" s="14" t="str">
        <x:v>Role</x:v>
      </x:c>
      <x:c r="D8" s="14" t="str">
        <x:v>Requisition</x:v>
      </x:c>
      <x:c r="E8" s="14" t="str">
        <x:v>Posting reference</x:v>
      </x:c>
      <x:c r="F8" s="14" t="str">
        <x:v>Status</x:v>
      </x:c>
      <x:c r="G8" s="14" t="str">
        <x:v>Employer deadline</x:v>
      </x:c>
      <x:c r="H8" s="14" t="str">
        <x:v>Deadline source / time zone</x:v>
      </x:c>
      <x:c r="I8" s="14" t="str">
        <x:v>Next action</x:v>
      </x:c>
      <x:c r="J8" s="14" t="str">
        <x:v>Personal action date</x:v>
      </x:c>
      <x:c r="K8" s="14" t="str">
        <x:v>Confirmed submitted</x:v>
      </x:c>
      <x:c r="L8" s="14" t="str">
        <x:v>Receipt reference</x:v>
      </x:c>
      <x:c r="M8" s="14" t="str">
        <x:v>Notes</x:v>
      </x:c>
      <x:c r="N8" s="14" t="str">
        <x:v>Record state</x:v>
      </x:c>
      <x:c r="O8" s="14" t="str">
        <x:v>Deadline state</x:v>
      </x:c>
      <x:c r="P8" s="14" t="str">
        <x:v>Action state</x:v>
      </x:c>
      <x:c r="Q8" s="14" t="str">
        <x:v>Receipt review</x:v>
      </x:c>
      <x:c r="R8" s="14" t="str">
        <x:v>Deadline sequence</x:v>
      </x:c>
      <x:c r="S8" s="14" t="str">
        <x:v>Action sequence</x:v>
      </x:c>
      <x:c r="T8" s="14" t="str">
        <x:v>Receipt sequence</x:v>
      </x:c>
    </x:row>
    <x:row r="9" ht="50" customHeight="1">
      <x:c r="A9" s="17" t="str">
        <x:v>A001</x:v>
      </x:c>
      <x:c r="B9" s="17" t="str">
        <x:v>Juniper Labs</x:v>
      </x:c>
      <x:c r="C9" s="17" t="str">
        <x:v>Data Engineer</x:v>
      </x:c>
      <x:c r="D9" s="17" t="str">
        <x:v>JL-17</x:v>
      </x:c>
      <x:c r="E9" s="17" t="str">
        <x:v>Illustrative listing, no live URL</x:v>
      </x:c>
      <x:c r="F9" s="17" t="str">
        <x:v>Draft</x:v>
      </x:c>
      <x:c r="G9" s="18" t="d">
        <x:v>2026-10-10T00:00:00.000Z</x:v>
      </x:c>
      <x:c r="H9" s="17" t="str">
        <x:v>Fictional listing: Oct 10, date only</x:v>
      </x:c>
      <x:c r="I9" s="17" t="str">
        <x:v>Compare SQL sample with requirements</x:v>
      </x:c>
      <x:c r="J9" s="18" t="d">
        <x:v>2026-10-08T00:00:00.000Z</x:v>
      </x:c>
      <x:c r="K9" s="18"/>
      <x:c r="L9" s="17"/>
      <x:c r="M9" s="17" t="str">
        <x:v>Fictional role. Application not submitted.</x:v>
      </x:c>
      <x:c r="N9" s="19" t="str">
        <x:f>IF(A9="",IF(COUNTA(B9:M9)&gt;0,"Missing ID",""),IF(COUNTIFS($A$9:$A$38,A9)&gt;1,"Duplicate ID",IF(OR(F9="Closed",F9="Withdrawn"),"Closed",IF(OR(F9="Saved",F9="Draft",F9="Needs verification",F9="Submitted",F9="Interview"),"Active","Invalid status"))))</x:f>
        <x:v>Active</x:v>
      </x:c>
      <x:c r="O9" s="19" t="str">
        <x:f>IF(N9&lt;&gt;"Active","",IF(Views!$D$3&lt;&gt;"Ready","Set as-of date",IF(ISBLANK(G9),"No deadline",IF(AND(ISNUMBER(G9),G9&gt;0),IF(G9&lt;Views!$B$3,"Expired",IF(G9&lt;=Views!$B$3+Views!$B$4,"Due soon","Later")),"Invalid date"))))</x:f>
        <x:v>Due soon</x:v>
      </x:c>
      <x:c r="P9" s="19" t="str">
        <x:f>IF(N9&lt;&gt;"Active","",IF(I9="","Missing action",IF(Views!$D$3&lt;&gt;"Ready","Set as-of date",IF(ISBLANK(J9),"Unscheduled",IF(AND(ISNUMBER(J9),J9&gt;0),IF(J9&lt;Views!$B$3,"Overdue",IF(J9=Views!$B$3,"Today","Planned")),"Invalid date")))))</x:f>
        <x:v>Today</x:v>
      </x:c>
      <x:c r="Q9" s="19" t="str">
        <x:f>IF(N9&lt;&gt;"Active","",IF(OR(F9="Needs verification",AND(OR(F9="Submitted",F9="Interview"),L9="")),"Needs receipt",""))</x:f>
      </x:c>
      <x:c r="R9" s="19" t="n">
        <x:f>IF(O9="Due soon",COUNTIFS($O$9:O9,"Due soon"),"")</x:f>
        <x:v>1</x:v>
      </x:c>
      <x:c r="S9" s="19" t="n">
        <x:f>IF(AND(N9="Active",I9&lt;&gt;""),COUNTIFS($N$9:N9,"Active",$I$9:I9,"&lt;&gt;"),"")</x:f>
        <x:v>1</x:v>
      </x:c>
      <x:c r="T9" s="19" t="str">
        <x:f>IF(Q9="Needs receipt",COUNTIFS($Q$9:Q9,"Needs receipt"),"")</x:f>
      </x:c>
    </x:row>
    <x:row r="10" ht="50" customHeight="1">
      <x:c r="A10" s="17" t="str">
        <x:v>A002</x:v>
      </x:c>
      <x:c r="B10" s="17" t="str">
        <x:v>Harbor Systems</x:v>
      </x:c>
      <x:c r="C10" s="17" t="str">
        <x:v>Backend Engineer</x:v>
      </x:c>
      <x:c r="D10" s="17" t="str">
        <x:v>HS-04</x:v>
      </x:c>
      <x:c r="E10" s="17" t="str">
        <x:v>Illustrative listing, no live URL</x:v>
      </x:c>
      <x:c r="F10" s="17" t="str">
        <x:v>Needs verification</x:v>
      </x:c>
      <x:c r="G10" s="18"/>
      <x:c r="H10" s="17" t="str">
        <x:v>No employer deadline supplied</x:v>
      </x:c>
      <x:c r="I10" s="17" t="str">
        <x:v>Check portal and confirmation email</x:v>
      </x:c>
      <x:c r="J10" s="18" t="d">
        <x:v>2026-10-08T00:00:00.000Z</x:v>
      </x:c>
      <x:c r="K10" s="18"/>
      <x:c r="L10" s="17"/>
      <x:c r="M10" s="17" t="str">
        <x:v>Fictional Oct 7 attempt ended in an error. No receipt.</x:v>
      </x:c>
      <x:c r="N10" s="19" t="str">
        <x:f>IF(A10="",IF(COUNTA(B10:M10)&gt;0,"Missing ID",""),IF(COUNTIFS($A$9:$A$38,A10)&gt;1,"Duplicate ID",IF(OR(F10="Closed",F10="Withdrawn"),"Closed",IF(OR(F10="Saved",F10="Draft",F10="Needs verification",F10="Submitted",F10="Interview"),"Active","Invalid status"))))</x:f>
        <x:v>Active</x:v>
      </x:c>
      <x:c r="O10" s="19" t="str">
        <x:f>IF(N10&lt;&gt;"Active","",IF(Views!$D$3&lt;&gt;"Ready","Set as-of date",IF(ISBLANK(G10),"No deadline",IF(AND(ISNUMBER(G10),G10&gt;0),IF(G10&lt;Views!$B$3,"Expired",IF(G10&lt;=Views!$B$3+Views!$B$4,"Due soon","Later")),"Invalid date"))))</x:f>
        <x:v>No deadline</x:v>
      </x:c>
      <x:c r="P10" s="19" t="str">
        <x:f>IF(N10&lt;&gt;"Active","",IF(I10="","Missing action",IF(Views!$D$3&lt;&gt;"Ready","Set as-of date",IF(ISBLANK(J10),"Unscheduled",IF(AND(ISNUMBER(J10),J10&gt;0),IF(J10&lt;Views!$B$3,"Overdue",IF(J10=Views!$B$3,"Today","Planned")),"Invalid date")))))</x:f>
        <x:v>Today</x:v>
      </x:c>
      <x:c r="Q10" s="19" t="str">
        <x:f>IF(N10&lt;&gt;"Active","",IF(OR(F10="Needs verification",AND(OR(F10="Submitted",F10="Interview"),L10="")),"Needs receipt",""))</x:f>
        <x:v>Needs receipt</x:v>
      </x:c>
      <x:c r="R10" s="19" t="str">
        <x:f>IF(O10="Due soon",COUNTIFS($O$9:O10,"Due soon"),"")</x:f>
      </x:c>
      <x:c r="S10" s="19" t="n">
        <x:f>IF(AND(N10="Active",I10&lt;&gt;""),COUNTIFS($N$9:N10,"Active",$I$9:I10,"&lt;&gt;"),"")</x:f>
        <x:v>2</x:v>
      </x:c>
      <x:c r="T10" s="19" t="n">
        <x:f>IF(Q10="Needs receipt",COUNTIFS($Q$9:Q10,"Needs receipt"),"")</x:f>
        <x:v>1</x:v>
      </x:c>
    </x:row>
    <x:row r="11" ht="50" customHeight="1">
      <x:c r="A11" s="17" t="str">
        <x:v>A003</x:v>
      </x:c>
      <x:c r="B11" s="17" t="str">
        <x:v>Cedar Analytics</x:v>
      </x:c>
      <x:c r="C11" s="17" t="str">
        <x:v>ML Engineer</x:v>
      </x:c>
      <x:c r="D11" s="17" t="str">
        <x:v>CA-22</x:v>
      </x:c>
      <x:c r="E11" s="17" t="str">
        <x:v>Illustrative listing, no live URL</x:v>
      </x:c>
      <x:c r="F11" s="17" t="str">
        <x:v>Submitted</x:v>
      </x:c>
      <x:c r="G11" s="18" t="d">
        <x:v>2026-10-14T00:00:00.000Z</x:v>
      </x:c>
      <x:c r="H11" s="17" t="str">
        <x:v>Fictional assessment: Oct 14, date only</x:v>
      </x:c>
      <x:c r="I11" s="17" t="str">
        <x:v>Review invitation and complete assessment</x:v>
      </x:c>
      <x:c r="J11" s="18" t="d">
        <x:v>2026-10-12T00:00:00.000Z</x:v>
      </x:c>
      <x:c r="K11" s="18" t="d">
        <x:v>2026-10-06T00:00:00.000Z</x:v>
      </x:c>
      <x:c r="L11" s="17" t="str">
        <x:v>Illustrative confirmation CA-22</x:v>
      </x:c>
      <x:c r="M11" s="17" t="str">
        <x:v>Fictional assessment deadline, separate from submission.</x:v>
      </x:c>
      <x:c r="N11" s="19" t="str">
        <x:f>IF(A11="",IF(COUNTA(B11:M11)&gt;0,"Missing ID",""),IF(COUNTIFS($A$9:$A$38,A11)&gt;1,"Duplicate ID",IF(OR(F11="Closed",F11="Withdrawn"),"Closed",IF(OR(F11="Saved",F11="Draft",F11="Needs verification",F11="Submitted",F11="Interview"),"Active","Invalid status"))))</x:f>
        <x:v>Active</x:v>
      </x:c>
      <x:c r="O11" s="19" t="str">
        <x:f>IF(N11&lt;&gt;"Active","",IF(Views!$D$3&lt;&gt;"Ready","Set as-of date",IF(ISBLANK(G11),"No deadline",IF(AND(ISNUMBER(G11),G11&gt;0),IF(G11&lt;Views!$B$3,"Expired",IF(G11&lt;=Views!$B$3+Views!$B$4,"Due soon","Later")),"Invalid date"))))</x:f>
        <x:v>Due soon</x:v>
      </x:c>
      <x:c r="P11" s="19" t="str">
        <x:f>IF(N11&lt;&gt;"Active","",IF(I11="","Missing action",IF(Views!$D$3&lt;&gt;"Ready","Set as-of date",IF(ISBLANK(J11),"Unscheduled",IF(AND(ISNUMBER(J11),J11&gt;0),IF(J11&lt;Views!$B$3,"Overdue",IF(J11=Views!$B$3,"Today","Planned")),"Invalid date")))))</x:f>
        <x:v>Planned</x:v>
      </x:c>
      <x:c r="Q11" s="19" t="str">
        <x:f>IF(N11&lt;&gt;"Active","",IF(OR(F11="Needs verification",AND(OR(F11="Submitted",F11="Interview"),L11="")),"Needs receipt",""))</x:f>
      </x:c>
      <x:c r="R11" s="19" t="n">
        <x:f>IF(O11="Due soon",COUNTIFS($O$9:O11,"Due soon"),"")</x:f>
        <x:v>2</x:v>
      </x:c>
      <x:c r="S11" s="19" t="n">
        <x:f>IF(AND(N11="Active",I11&lt;&gt;""),COUNTIFS($N$9:N11,"Active",$I$9:I11,"&lt;&gt;"),"")</x:f>
        <x:v>3</x:v>
      </x:c>
      <x:c r="T11" s="19" t="str">
        <x:f>IF(Q11="Needs receipt",COUNTIFS($Q$9:Q11,"Needs receipt"),"")</x:f>
      </x:c>
    </x:row>
    <x:row r="12" ht="50" customHeight="1">
      <x:c r="A12" s="17" t="str">
        <x:v>A004</x:v>
      </x:c>
      <x:c r="B12" s="17" t="str">
        <x:v>Elm Works</x:v>
      </x:c>
      <x:c r="C12" s="17" t="str">
        <x:v>Product Analyst</x:v>
      </x:c>
      <x:c r="D12" s="17" t="str">
        <x:v>EW-09</x:v>
      </x:c>
      <x:c r="E12" s="17" t="str">
        <x:v>Illustrative listing, no live URL</x:v>
      </x:c>
      <x:c r="F12" s="17" t="str">
        <x:v>Closed</x:v>
      </x:c>
      <x:c r="G12" s="18" t="d">
        <x:v>2026-10-09T00:00:00.000Z</x:v>
      </x:c>
      <x:c r="H12" s="17" t="str">
        <x:v>Fictional listing: Oct 9, date only</x:v>
      </x:c>
      <x:c r="I12" s="17"/>
      <x:c r="J12" s="18"/>
      <x:c r="K12" s="18" t="d">
        <x:v>2026-10-02T00:00:00.000Z</x:v>
      </x:c>
      <x:c r="L12" s="17" t="str">
        <x:v>Illustrative confirmation EW-09</x:v>
      </x:c>
      <x:c r="M12" s="17" t="str">
        <x:v>Fictional closure on Oct 7. Keep the original record.</x:v>
      </x:c>
      <x:c r="N12" s="19" t="str">
        <x:f>IF(A12="",IF(COUNTA(B12:M12)&gt;0,"Missing ID",""),IF(COUNTIFS($A$9:$A$38,A12)&gt;1,"Duplicate ID",IF(OR(F12="Closed",F12="Withdrawn"),"Closed",IF(OR(F12="Saved",F12="Draft",F12="Needs verification",F12="Submitted",F12="Interview"),"Active","Invalid status"))))</x:f>
        <x:v>Closed</x:v>
      </x:c>
      <x:c r="O12" s="19" t="str">
        <x:f>IF(N12&lt;&gt;"Active","",IF(Views!$D$3&lt;&gt;"Ready","Set as-of date",IF(ISBLANK(G12),"No deadline",IF(AND(ISNUMBER(G12),G12&gt;0),IF(G12&lt;Views!$B$3,"Expired",IF(G12&lt;=Views!$B$3+Views!$B$4,"Due soon","Later")),"Invalid date"))))</x:f>
      </x:c>
      <x:c r="P12" s="19" t="str">
        <x:f>IF(N12&lt;&gt;"Active","",IF(I12="","Missing action",IF(Views!$D$3&lt;&gt;"Ready","Set as-of date",IF(ISBLANK(J12),"Unscheduled",IF(AND(ISNUMBER(J12),J12&gt;0),IF(J12&lt;Views!$B$3,"Overdue",IF(J12=Views!$B$3,"Today","Planned")),"Invalid date")))))</x:f>
      </x:c>
      <x:c r="Q12" s="19" t="str">
        <x:f>IF(N12&lt;&gt;"Active","",IF(OR(F12="Needs verification",AND(OR(F12="Submitted",F12="Interview"),L12="")),"Needs receipt",""))</x:f>
      </x:c>
      <x:c r="R12" s="19" t="str">
        <x:f>IF(O12="Due soon",COUNTIFS($O$9:O12,"Due soon"),"")</x:f>
      </x:c>
      <x:c r="S12" s="19" t="str">
        <x:f>IF(AND(N12="Active",I12&lt;&gt;""),COUNTIFS($N$9:N12,"Active",$I$9:I12,"&lt;&gt;"),"")</x:f>
      </x:c>
      <x:c r="T12" s="19" t="str">
        <x:f>IF(Q12="Needs receipt",COUNTIFS($Q$9:Q12,"Needs receipt"),"")</x:f>
      </x:c>
    </x:row>
    <x:row r="13" ht="50" customHeight="1">
      <x:c r="A13" s="17"/>
      <x:c r="B13" s="17"/>
      <x:c r="C13" s="17"/>
      <x:c r="D13" s="17"/>
      <x:c r="E13" s="17"/>
      <x:c r="F13" s="17"/>
      <x:c r="G13" s="18"/>
      <x:c r="H13" s="17"/>
      <x:c r="I13" s="17"/>
      <x:c r="J13" s="18"/>
      <x:c r="K13" s="18"/>
      <x:c r="L13" s="17"/>
      <x:c r="M13" s="17"/>
      <x:c r="N13" s="19" t="str">
        <x:f>IF(A13="",IF(COUNTA(B13:M13)&gt;0,"Missing ID",""),IF(COUNTIFS($A$9:$A$38,A13)&gt;1,"Duplicate ID",IF(OR(F13="Closed",F13="Withdrawn"),"Closed",IF(OR(F13="Saved",F13="Draft",F13="Needs verification",F13="Submitted",F13="Interview"),"Active","Invalid status"))))</x:f>
      </x:c>
      <x:c r="O13" s="19" t="str">
        <x:f>IF(N13&lt;&gt;"Active","",IF(Views!$D$3&lt;&gt;"Ready","Set as-of date",IF(ISBLANK(G13),"No deadline",IF(AND(ISNUMBER(G13),G13&gt;0),IF(G13&lt;Views!$B$3,"Expired",IF(G13&lt;=Views!$B$3+Views!$B$4,"Due soon","Later")),"Invalid date"))))</x:f>
      </x:c>
      <x:c r="P13" s="19" t="str">
        <x:f>IF(N13&lt;&gt;"Active","",IF(I13="","Missing action",IF(Views!$D$3&lt;&gt;"Ready","Set as-of date",IF(ISBLANK(J13),"Unscheduled",IF(AND(ISNUMBER(J13),J13&gt;0),IF(J13&lt;Views!$B$3,"Overdue",IF(J13=Views!$B$3,"Today","Planned")),"Invalid date")))))</x:f>
      </x:c>
      <x:c r="Q13" s="19" t="str">
        <x:f>IF(N13&lt;&gt;"Active","",IF(OR(F13="Needs verification",AND(OR(F13="Submitted",F13="Interview"),L13="")),"Needs receipt",""))</x:f>
      </x:c>
      <x:c r="R13" s="19" t="str">
        <x:f>IF(O13="Due soon",COUNTIFS($O$9:O13,"Due soon"),"")</x:f>
      </x:c>
      <x:c r="S13" s="19" t="str">
        <x:f>IF(AND(N13="Active",I13&lt;&gt;""),COUNTIFS($N$9:N13,"Active",$I$9:I13,"&lt;&gt;"),"")</x:f>
      </x:c>
      <x:c r="T13" s="19" t="str">
        <x:f>IF(Q13="Needs receipt",COUNTIFS($Q$9:Q13,"Needs receipt"),"")</x:f>
      </x:c>
    </x:row>
    <x:row r="14" ht="50" customHeight="1">
      <x:c r="A14" s="17"/>
      <x:c r="B14" s="17"/>
      <x:c r="C14" s="17"/>
      <x:c r="D14" s="17"/>
      <x:c r="E14" s="17"/>
      <x:c r="F14" s="17"/>
      <x:c r="G14" s="18"/>
      <x:c r="H14" s="17"/>
      <x:c r="I14" s="17"/>
      <x:c r="J14" s="18"/>
      <x:c r="K14" s="18"/>
      <x:c r="L14" s="17"/>
      <x:c r="M14" s="17"/>
      <x:c r="N14" s="19" t="str">
        <x:f>IF(A14="",IF(COUNTA(B14:M14)&gt;0,"Missing ID",""),IF(COUNTIFS($A$9:$A$38,A14)&gt;1,"Duplicate ID",IF(OR(F14="Closed",F14="Withdrawn"),"Closed",IF(OR(F14="Saved",F14="Draft",F14="Needs verification",F14="Submitted",F14="Interview"),"Active","Invalid status"))))</x:f>
      </x:c>
      <x:c r="O14" s="19" t="str">
        <x:f>IF(N14&lt;&gt;"Active","",IF(Views!$D$3&lt;&gt;"Ready","Set as-of date",IF(ISBLANK(G14),"No deadline",IF(AND(ISNUMBER(G14),G14&gt;0),IF(G14&lt;Views!$B$3,"Expired",IF(G14&lt;=Views!$B$3+Views!$B$4,"Due soon","Later")),"Invalid date"))))</x:f>
      </x:c>
      <x:c r="P14" s="19" t="str">
        <x:f>IF(N14&lt;&gt;"Active","",IF(I14="","Missing action",IF(Views!$D$3&lt;&gt;"Ready","Set as-of date",IF(ISBLANK(J14),"Unscheduled",IF(AND(ISNUMBER(J14),J14&gt;0),IF(J14&lt;Views!$B$3,"Overdue",IF(J14=Views!$B$3,"Today","Planned")),"Invalid date")))))</x:f>
      </x:c>
      <x:c r="Q14" s="19" t="str">
        <x:f>IF(N14&lt;&gt;"Active","",IF(OR(F14="Needs verification",AND(OR(F14="Submitted",F14="Interview"),L14="")),"Needs receipt",""))</x:f>
      </x:c>
      <x:c r="R14" s="19" t="str">
        <x:f>IF(O14="Due soon",COUNTIFS($O$9:O14,"Due soon"),"")</x:f>
      </x:c>
      <x:c r="S14" s="19" t="str">
        <x:f>IF(AND(N14="Active",I14&lt;&gt;""),COUNTIFS($N$9:N14,"Active",$I$9:I14,"&lt;&gt;"),"")</x:f>
      </x:c>
      <x:c r="T14" s="19" t="str">
        <x:f>IF(Q14="Needs receipt",COUNTIFS($Q$9:Q14,"Needs receipt"),"")</x:f>
      </x:c>
    </x:row>
    <x:row r="15" ht="50" customHeight="1">
      <x:c r="A15" s="17"/>
      <x:c r="B15" s="17"/>
      <x:c r="C15" s="17"/>
      <x:c r="D15" s="17"/>
      <x:c r="E15" s="17"/>
      <x:c r="F15" s="17"/>
      <x:c r="G15" s="18"/>
      <x:c r="H15" s="17"/>
      <x:c r="I15" s="17"/>
      <x:c r="J15" s="18"/>
      <x:c r="K15" s="18"/>
      <x:c r="L15" s="17"/>
      <x:c r="M15" s="17"/>
      <x:c r="N15" s="19" t="str">
        <x:f>IF(A15="",IF(COUNTA(B15:M15)&gt;0,"Missing ID",""),IF(COUNTIFS($A$9:$A$38,A15)&gt;1,"Duplicate ID",IF(OR(F15="Closed",F15="Withdrawn"),"Closed",IF(OR(F15="Saved",F15="Draft",F15="Needs verification",F15="Submitted",F15="Interview"),"Active","Invalid status"))))</x:f>
      </x:c>
      <x:c r="O15" s="19" t="str">
        <x:f>IF(N15&lt;&gt;"Active","",IF(Views!$D$3&lt;&gt;"Ready","Set as-of date",IF(ISBLANK(G15),"No deadline",IF(AND(ISNUMBER(G15),G15&gt;0),IF(G15&lt;Views!$B$3,"Expired",IF(G15&lt;=Views!$B$3+Views!$B$4,"Due soon","Later")),"Invalid date"))))</x:f>
      </x:c>
      <x:c r="P15" s="19" t="str">
        <x:f>IF(N15&lt;&gt;"Active","",IF(I15="","Missing action",IF(Views!$D$3&lt;&gt;"Ready","Set as-of date",IF(ISBLANK(J15),"Unscheduled",IF(AND(ISNUMBER(J15),J15&gt;0),IF(J15&lt;Views!$B$3,"Overdue",IF(J15=Views!$B$3,"Today","Planned")),"Invalid date")))))</x:f>
      </x:c>
      <x:c r="Q15" s="19" t="str">
        <x:f>IF(N15&lt;&gt;"Active","",IF(OR(F15="Needs verification",AND(OR(F15="Submitted",F15="Interview"),L15="")),"Needs receipt",""))</x:f>
      </x:c>
      <x:c r="R15" s="19" t="str">
        <x:f>IF(O15="Due soon",COUNTIFS($O$9:O15,"Due soon"),"")</x:f>
      </x:c>
      <x:c r="S15" s="19" t="str">
        <x:f>IF(AND(N15="Active",I15&lt;&gt;""),COUNTIFS($N$9:N15,"Active",$I$9:I15,"&lt;&gt;"),"")</x:f>
      </x:c>
      <x:c r="T15" s="19" t="str">
        <x:f>IF(Q15="Needs receipt",COUNTIFS($Q$9:Q15,"Needs receipt"),"")</x:f>
      </x:c>
    </x:row>
    <x:row r="16" ht="50" customHeight="1">
      <x:c r="A16" s="17"/>
      <x:c r="B16" s="17"/>
      <x:c r="C16" s="17"/>
      <x:c r="D16" s="17"/>
      <x:c r="E16" s="17"/>
      <x:c r="F16" s="17"/>
      <x:c r="G16" s="18"/>
      <x:c r="H16" s="17"/>
      <x:c r="I16" s="17"/>
      <x:c r="J16" s="18"/>
      <x:c r="K16" s="18"/>
      <x:c r="L16" s="17"/>
      <x:c r="M16" s="17"/>
      <x:c r="N16" s="19" t="str">
        <x:f>IF(A16="",IF(COUNTA(B16:M16)&gt;0,"Missing ID",""),IF(COUNTIFS($A$9:$A$38,A16)&gt;1,"Duplicate ID",IF(OR(F16="Closed",F16="Withdrawn"),"Closed",IF(OR(F16="Saved",F16="Draft",F16="Needs verification",F16="Submitted",F16="Interview"),"Active","Invalid status"))))</x:f>
      </x:c>
      <x:c r="O16" s="19" t="str">
        <x:f>IF(N16&lt;&gt;"Active","",IF(Views!$D$3&lt;&gt;"Ready","Set as-of date",IF(ISBLANK(G16),"No deadline",IF(AND(ISNUMBER(G16),G16&gt;0),IF(G16&lt;Views!$B$3,"Expired",IF(G16&lt;=Views!$B$3+Views!$B$4,"Due soon","Later")),"Invalid date"))))</x:f>
      </x:c>
      <x:c r="P16" s="19" t="str">
        <x:f>IF(N16&lt;&gt;"Active","",IF(I16="","Missing action",IF(Views!$D$3&lt;&gt;"Ready","Set as-of date",IF(ISBLANK(J16),"Unscheduled",IF(AND(ISNUMBER(J16),J16&gt;0),IF(J16&lt;Views!$B$3,"Overdue",IF(J16=Views!$B$3,"Today","Planned")),"Invalid date")))))</x:f>
      </x:c>
      <x:c r="Q16" s="19" t="str">
        <x:f>IF(N16&lt;&gt;"Active","",IF(OR(F16="Needs verification",AND(OR(F16="Submitted",F16="Interview"),L16="")),"Needs receipt",""))</x:f>
      </x:c>
      <x:c r="R16" s="19" t="str">
        <x:f>IF(O16="Due soon",COUNTIFS($O$9:O16,"Due soon"),"")</x:f>
      </x:c>
      <x:c r="S16" s="19" t="str">
        <x:f>IF(AND(N16="Active",I16&lt;&gt;""),COUNTIFS($N$9:N16,"Active",$I$9:I16,"&lt;&gt;"),"")</x:f>
      </x:c>
      <x:c r="T16" s="19" t="str">
        <x:f>IF(Q16="Needs receipt",COUNTIFS($Q$9:Q16,"Needs receipt"),"")</x:f>
      </x:c>
    </x:row>
    <x:row r="17" ht="50" customHeight="1">
      <x:c r="A17" s="17"/>
      <x:c r="B17" s="17"/>
      <x:c r="C17" s="17"/>
      <x:c r="D17" s="17"/>
      <x:c r="E17" s="17"/>
      <x:c r="F17" s="17"/>
      <x:c r="G17" s="18"/>
      <x:c r="H17" s="17"/>
      <x:c r="I17" s="17"/>
      <x:c r="J17" s="18"/>
      <x:c r="K17" s="18"/>
      <x:c r="L17" s="17"/>
      <x:c r="M17" s="17"/>
      <x:c r="N17" s="19" t="str">
        <x:f>IF(A17="",IF(COUNTA(B17:M17)&gt;0,"Missing ID",""),IF(COUNTIFS($A$9:$A$38,A17)&gt;1,"Duplicate ID",IF(OR(F17="Closed",F17="Withdrawn"),"Closed",IF(OR(F17="Saved",F17="Draft",F17="Needs verification",F17="Submitted",F17="Interview"),"Active","Invalid status"))))</x:f>
      </x:c>
      <x:c r="O17" s="19" t="str">
        <x:f>IF(N17&lt;&gt;"Active","",IF(Views!$D$3&lt;&gt;"Ready","Set as-of date",IF(ISBLANK(G17),"No deadline",IF(AND(ISNUMBER(G17),G17&gt;0),IF(G17&lt;Views!$B$3,"Expired",IF(G17&lt;=Views!$B$3+Views!$B$4,"Due soon","Later")),"Invalid date"))))</x:f>
      </x:c>
      <x:c r="P17" s="19" t="str">
        <x:f>IF(N17&lt;&gt;"Active","",IF(I17="","Missing action",IF(Views!$D$3&lt;&gt;"Ready","Set as-of date",IF(ISBLANK(J17),"Unscheduled",IF(AND(ISNUMBER(J17),J17&gt;0),IF(J17&lt;Views!$B$3,"Overdue",IF(J17=Views!$B$3,"Today","Planned")),"Invalid date")))))</x:f>
      </x:c>
      <x:c r="Q17" s="19" t="str">
        <x:f>IF(N17&lt;&gt;"Active","",IF(OR(F17="Needs verification",AND(OR(F17="Submitted",F17="Interview"),L17="")),"Needs receipt",""))</x:f>
      </x:c>
      <x:c r="R17" s="19" t="str">
        <x:f>IF(O17="Due soon",COUNTIFS($O$9:O17,"Due soon"),"")</x:f>
      </x:c>
      <x:c r="S17" s="19" t="str">
        <x:f>IF(AND(N17="Active",I17&lt;&gt;""),COUNTIFS($N$9:N17,"Active",$I$9:I17,"&lt;&gt;"),"")</x:f>
      </x:c>
      <x:c r="T17" s="19" t="str">
        <x:f>IF(Q17="Needs receipt",COUNTIFS($Q$9:Q17,"Needs receipt"),"")</x:f>
      </x:c>
    </x:row>
    <x:row r="18" ht="50" customHeight="1">
      <x:c r="A18" s="17"/>
      <x:c r="B18" s="17"/>
      <x:c r="C18" s="17"/>
      <x:c r="D18" s="17"/>
      <x:c r="E18" s="17"/>
      <x:c r="F18" s="17"/>
      <x:c r="G18" s="18"/>
      <x:c r="H18" s="17"/>
      <x:c r="I18" s="17"/>
      <x:c r="J18" s="18"/>
      <x:c r="K18" s="18"/>
      <x:c r="L18" s="17"/>
      <x:c r="M18" s="17"/>
      <x:c r="N18" s="19" t="str">
        <x:f>IF(A18="",IF(COUNTA(B18:M18)&gt;0,"Missing ID",""),IF(COUNTIFS($A$9:$A$38,A18)&gt;1,"Duplicate ID",IF(OR(F18="Closed",F18="Withdrawn"),"Closed",IF(OR(F18="Saved",F18="Draft",F18="Needs verification",F18="Submitted",F18="Interview"),"Active","Invalid status"))))</x:f>
      </x:c>
      <x:c r="O18" s="19" t="str">
        <x:f>IF(N18&lt;&gt;"Active","",IF(Views!$D$3&lt;&gt;"Ready","Set as-of date",IF(ISBLANK(G18),"No deadline",IF(AND(ISNUMBER(G18),G18&gt;0),IF(G18&lt;Views!$B$3,"Expired",IF(G18&lt;=Views!$B$3+Views!$B$4,"Due soon","Later")),"Invalid date"))))</x:f>
      </x:c>
      <x:c r="P18" s="19" t="str">
        <x:f>IF(N18&lt;&gt;"Active","",IF(I18="","Missing action",IF(Views!$D$3&lt;&gt;"Ready","Set as-of date",IF(ISBLANK(J18),"Unscheduled",IF(AND(ISNUMBER(J18),J18&gt;0),IF(J18&lt;Views!$B$3,"Overdue",IF(J18=Views!$B$3,"Today","Planned")),"Invalid date")))))</x:f>
      </x:c>
      <x:c r="Q18" s="19" t="str">
        <x:f>IF(N18&lt;&gt;"Active","",IF(OR(F18="Needs verification",AND(OR(F18="Submitted",F18="Interview"),L18="")),"Needs receipt",""))</x:f>
      </x:c>
      <x:c r="R18" s="19" t="str">
        <x:f>IF(O18="Due soon",COUNTIFS($O$9:O18,"Due soon"),"")</x:f>
      </x:c>
      <x:c r="S18" s="19" t="str">
        <x:f>IF(AND(N18="Active",I18&lt;&gt;""),COUNTIFS($N$9:N18,"Active",$I$9:I18,"&lt;&gt;"),"")</x:f>
      </x:c>
      <x:c r="T18" s="19" t="str">
        <x:f>IF(Q18="Needs receipt",COUNTIFS($Q$9:Q18,"Needs receipt"),"")</x:f>
      </x:c>
    </x:row>
    <x:row r="19" ht="50" customHeight="1">
      <x:c r="A19" s="17"/>
      <x:c r="B19" s="17"/>
      <x:c r="C19" s="17"/>
      <x:c r="D19" s="17"/>
      <x:c r="E19" s="17"/>
      <x:c r="F19" s="17"/>
      <x:c r="G19" s="18"/>
      <x:c r="H19" s="17"/>
      <x:c r="I19" s="17"/>
      <x:c r="J19" s="18"/>
      <x:c r="K19" s="18"/>
      <x:c r="L19" s="17"/>
      <x:c r="M19" s="17"/>
      <x:c r="N19" s="19" t="str">
        <x:f>IF(A19="",IF(COUNTA(B19:M19)&gt;0,"Missing ID",""),IF(COUNTIFS($A$9:$A$38,A19)&gt;1,"Duplicate ID",IF(OR(F19="Closed",F19="Withdrawn"),"Closed",IF(OR(F19="Saved",F19="Draft",F19="Needs verification",F19="Submitted",F19="Interview"),"Active","Invalid status"))))</x:f>
      </x:c>
      <x:c r="O19" s="19" t="str">
        <x:f>IF(N19&lt;&gt;"Active","",IF(Views!$D$3&lt;&gt;"Ready","Set as-of date",IF(ISBLANK(G19),"No deadline",IF(AND(ISNUMBER(G19),G19&gt;0),IF(G19&lt;Views!$B$3,"Expired",IF(G19&lt;=Views!$B$3+Views!$B$4,"Due soon","Later")),"Invalid date"))))</x:f>
      </x:c>
      <x:c r="P19" s="19" t="str">
        <x:f>IF(N19&lt;&gt;"Active","",IF(I19="","Missing action",IF(Views!$D$3&lt;&gt;"Ready","Set as-of date",IF(ISBLANK(J19),"Unscheduled",IF(AND(ISNUMBER(J19),J19&gt;0),IF(J19&lt;Views!$B$3,"Overdue",IF(J19=Views!$B$3,"Today","Planned")),"Invalid date")))))</x:f>
      </x:c>
      <x:c r="Q19" s="19" t="str">
        <x:f>IF(N19&lt;&gt;"Active","",IF(OR(F19="Needs verification",AND(OR(F19="Submitted",F19="Interview"),L19="")),"Needs receipt",""))</x:f>
      </x:c>
      <x:c r="R19" s="19" t="str">
        <x:f>IF(O19="Due soon",COUNTIFS($O$9:O19,"Due soon"),"")</x:f>
      </x:c>
      <x:c r="S19" s="19" t="str">
        <x:f>IF(AND(N19="Active",I19&lt;&gt;""),COUNTIFS($N$9:N19,"Active",$I$9:I19,"&lt;&gt;"),"")</x:f>
      </x:c>
      <x:c r="T19" s="19" t="str">
        <x:f>IF(Q19="Needs receipt",COUNTIFS($Q$9:Q19,"Needs receipt"),"")</x:f>
      </x:c>
    </x:row>
    <x:row r="20" ht="50" customHeight="1">
      <x:c r="A20" s="17"/>
      <x:c r="B20" s="17"/>
      <x:c r="C20" s="17"/>
      <x:c r="D20" s="17"/>
      <x:c r="E20" s="17"/>
      <x:c r="F20" s="17"/>
      <x:c r="G20" s="18"/>
      <x:c r="H20" s="17"/>
      <x:c r="I20" s="17"/>
      <x:c r="J20" s="18"/>
      <x:c r="K20" s="18"/>
      <x:c r="L20" s="17"/>
      <x:c r="M20" s="17"/>
      <x:c r="N20" s="19" t="str">
        <x:f>IF(A20="",IF(COUNTA(B20:M20)&gt;0,"Missing ID",""),IF(COUNTIFS($A$9:$A$38,A20)&gt;1,"Duplicate ID",IF(OR(F20="Closed",F20="Withdrawn"),"Closed",IF(OR(F20="Saved",F20="Draft",F20="Needs verification",F20="Submitted",F20="Interview"),"Active","Invalid status"))))</x:f>
      </x:c>
      <x:c r="O20" s="19" t="str">
        <x:f>IF(N20&lt;&gt;"Active","",IF(Views!$D$3&lt;&gt;"Ready","Set as-of date",IF(ISBLANK(G20),"No deadline",IF(AND(ISNUMBER(G20),G20&gt;0),IF(G20&lt;Views!$B$3,"Expired",IF(G20&lt;=Views!$B$3+Views!$B$4,"Due soon","Later")),"Invalid date"))))</x:f>
      </x:c>
      <x:c r="P20" s="19" t="str">
        <x:f>IF(N20&lt;&gt;"Active","",IF(I20="","Missing action",IF(Views!$D$3&lt;&gt;"Ready","Set as-of date",IF(ISBLANK(J20),"Unscheduled",IF(AND(ISNUMBER(J20),J20&gt;0),IF(J20&lt;Views!$B$3,"Overdue",IF(J20=Views!$B$3,"Today","Planned")),"Invalid date")))))</x:f>
      </x:c>
      <x:c r="Q20" s="19" t="str">
        <x:f>IF(N20&lt;&gt;"Active","",IF(OR(F20="Needs verification",AND(OR(F20="Submitted",F20="Interview"),L20="")),"Needs receipt",""))</x:f>
      </x:c>
      <x:c r="R20" s="19" t="str">
        <x:f>IF(O20="Due soon",COUNTIFS($O$9:O20,"Due soon"),"")</x:f>
      </x:c>
      <x:c r="S20" s="19" t="str">
        <x:f>IF(AND(N20="Active",I20&lt;&gt;""),COUNTIFS($N$9:N20,"Active",$I$9:I20,"&lt;&gt;"),"")</x:f>
      </x:c>
      <x:c r="T20" s="19" t="str">
        <x:f>IF(Q20="Needs receipt",COUNTIFS($Q$9:Q20,"Needs receipt"),"")</x:f>
      </x:c>
    </x:row>
    <x:row r="21" ht="50" customHeight="1">
      <x:c r="A21" s="17"/>
      <x:c r="B21" s="17"/>
      <x:c r="C21" s="17"/>
      <x:c r="D21" s="17"/>
      <x:c r="E21" s="17"/>
      <x:c r="F21" s="17"/>
      <x:c r="G21" s="18"/>
      <x:c r="H21" s="17"/>
      <x:c r="I21" s="17"/>
      <x:c r="J21" s="18"/>
      <x:c r="K21" s="18"/>
      <x:c r="L21" s="17"/>
      <x:c r="M21" s="17"/>
      <x:c r="N21" s="19" t="str">
        <x:f>IF(A21="",IF(COUNTA(B21:M21)&gt;0,"Missing ID",""),IF(COUNTIFS($A$9:$A$38,A21)&gt;1,"Duplicate ID",IF(OR(F21="Closed",F21="Withdrawn"),"Closed",IF(OR(F21="Saved",F21="Draft",F21="Needs verification",F21="Submitted",F21="Interview"),"Active","Invalid status"))))</x:f>
      </x:c>
      <x:c r="O21" s="19" t="str">
        <x:f>IF(N21&lt;&gt;"Active","",IF(Views!$D$3&lt;&gt;"Ready","Set as-of date",IF(ISBLANK(G21),"No deadline",IF(AND(ISNUMBER(G21),G21&gt;0),IF(G21&lt;Views!$B$3,"Expired",IF(G21&lt;=Views!$B$3+Views!$B$4,"Due soon","Later")),"Invalid date"))))</x:f>
      </x:c>
      <x:c r="P21" s="19" t="str">
        <x:f>IF(N21&lt;&gt;"Active","",IF(I21="","Missing action",IF(Views!$D$3&lt;&gt;"Ready","Set as-of date",IF(ISBLANK(J21),"Unscheduled",IF(AND(ISNUMBER(J21),J21&gt;0),IF(J21&lt;Views!$B$3,"Overdue",IF(J21=Views!$B$3,"Today","Planned")),"Invalid date")))))</x:f>
      </x:c>
      <x:c r="Q21" s="19" t="str">
        <x:f>IF(N21&lt;&gt;"Active","",IF(OR(F21="Needs verification",AND(OR(F21="Submitted",F21="Interview"),L21="")),"Needs receipt",""))</x:f>
      </x:c>
      <x:c r="R21" s="19" t="str">
        <x:f>IF(O21="Due soon",COUNTIFS($O$9:O21,"Due soon"),"")</x:f>
      </x:c>
      <x:c r="S21" s="19" t="str">
        <x:f>IF(AND(N21="Active",I21&lt;&gt;""),COUNTIFS($N$9:N21,"Active",$I$9:I21,"&lt;&gt;"),"")</x:f>
      </x:c>
      <x:c r="T21" s="19" t="str">
        <x:f>IF(Q21="Needs receipt",COUNTIFS($Q$9:Q21,"Needs receipt"),"")</x:f>
      </x:c>
    </x:row>
    <x:row r="22" ht="50" customHeight="1">
      <x:c r="A22" s="17"/>
      <x:c r="B22" s="17"/>
      <x:c r="C22" s="17"/>
      <x:c r="D22" s="17"/>
      <x:c r="E22" s="17"/>
      <x:c r="F22" s="17"/>
      <x:c r="G22" s="18"/>
      <x:c r="H22" s="17"/>
      <x:c r="I22" s="17"/>
      <x:c r="J22" s="18"/>
      <x:c r="K22" s="18"/>
      <x:c r="L22" s="17"/>
      <x:c r="M22" s="17"/>
      <x:c r="N22" s="19" t="str">
        <x:f>IF(A22="",IF(COUNTA(B22:M22)&gt;0,"Missing ID",""),IF(COUNTIFS($A$9:$A$38,A22)&gt;1,"Duplicate ID",IF(OR(F22="Closed",F22="Withdrawn"),"Closed",IF(OR(F22="Saved",F22="Draft",F22="Needs verification",F22="Submitted",F22="Interview"),"Active","Invalid status"))))</x:f>
      </x:c>
      <x:c r="O22" s="19" t="str">
        <x:f>IF(N22&lt;&gt;"Active","",IF(Views!$D$3&lt;&gt;"Ready","Set as-of date",IF(ISBLANK(G22),"No deadline",IF(AND(ISNUMBER(G22),G22&gt;0),IF(G22&lt;Views!$B$3,"Expired",IF(G22&lt;=Views!$B$3+Views!$B$4,"Due soon","Later")),"Invalid date"))))</x:f>
      </x:c>
      <x:c r="P22" s="19" t="str">
        <x:f>IF(N22&lt;&gt;"Active","",IF(I22="","Missing action",IF(Views!$D$3&lt;&gt;"Ready","Set as-of date",IF(ISBLANK(J22),"Unscheduled",IF(AND(ISNUMBER(J22),J22&gt;0),IF(J22&lt;Views!$B$3,"Overdue",IF(J22=Views!$B$3,"Today","Planned")),"Invalid date")))))</x:f>
      </x:c>
      <x:c r="Q22" s="19" t="str">
        <x:f>IF(N22&lt;&gt;"Active","",IF(OR(F22="Needs verification",AND(OR(F22="Submitted",F22="Interview"),L22="")),"Needs receipt",""))</x:f>
      </x:c>
      <x:c r="R22" s="19" t="str">
        <x:f>IF(O22="Due soon",COUNTIFS($O$9:O22,"Due soon"),"")</x:f>
      </x:c>
      <x:c r="S22" s="19" t="str">
        <x:f>IF(AND(N22="Active",I22&lt;&gt;""),COUNTIFS($N$9:N22,"Active",$I$9:I22,"&lt;&gt;"),"")</x:f>
      </x:c>
      <x:c r="T22" s="19" t="str">
        <x:f>IF(Q22="Needs receipt",COUNTIFS($Q$9:Q22,"Needs receipt"),"")</x:f>
      </x:c>
    </x:row>
    <x:row r="23" ht="50" customHeight="1">
      <x:c r="A23" s="17"/>
      <x:c r="B23" s="17"/>
      <x:c r="C23" s="17"/>
      <x:c r="D23" s="17"/>
      <x:c r="E23" s="17"/>
      <x:c r="F23" s="17"/>
      <x:c r="G23" s="18"/>
      <x:c r="H23" s="17"/>
      <x:c r="I23" s="17"/>
      <x:c r="J23" s="18"/>
      <x:c r="K23" s="18"/>
      <x:c r="L23" s="17"/>
      <x:c r="M23" s="17"/>
      <x:c r="N23" s="19" t="str">
        <x:f>IF(A23="",IF(COUNTA(B23:M23)&gt;0,"Missing ID",""),IF(COUNTIFS($A$9:$A$38,A23)&gt;1,"Duplicate ID",IF(OR(F23="Closed",F23="Withdrawn"),"Closed",IF(OR(F23="Saved",F23="Draft",F23="Needs verification",F23="Submitted",F23="Interview"),"Active","Invalid status"))))</x:f>
      </x:c>
      <x:c r="O23" s="19" t="str">
        <x:f>IF(N23&lt;&gt;"Active","",IF(Views!$D$3&lt;&gt;"Ready","Set as-of date",IF(ISBLANK(G23),"No deadline",IF(AND(ISNUMBER(G23),G23&gt;0),IF(G23&lt;Views!$B$3,"Expired",IF(G23&lt;=Views!$B$3+Views!$B$4,"Due soon","Later")),"Invalid date"))))</x:f>
      </x:c>
      <x:c r="P23" s="19" t="str">
        <x:f>IF(N23&lt;&gt;"Active","",IF(I23="","Missing action",IF(Views!$D$3&lt;&gt;"Ready","Set as-of date",IF(ISBLANK(J23),"Unscheduled",IF(AND(ISNUMBER(J23),J23&gt;0),IF(J23&lt;Views!$B$3,"Overdue",IF(J23=Views!$B$3,"Today","Planned")),"Invalid date")))))</x:f>
      </x:c>
      <x:c r="Q23" s="19" t="str">
        <x:f>IF(N23&lt;&gt;"Active","",IF(OR(F23="Needs verification",AND(OR(F23="Submitted",F23="Interview"),L23="")),"Needs receipt",""))</x:f>
      </x:c>
      <x:c r="R23" s="19" t="str">
        <x:f>IF(O23="Due soon",COUNTIFS($O$9:O23,"Due soon"),"")</x:f>
      </x:c>
      <x:c r="S23" s="19" t="str">
        <x:f>IF(AND(N23="Active",I23&lt;&gt;""),COUNTIFS($N$9:N23,"Active",$I$9:I23,"&lt;&gt;"),"")</x:f>
      </x:c>
      <x:c r="T23" s="19" t="str">
        <x:f>IF(Q23="Needs receipt",COUNTIFS($Q$9:Q23,"Needs receipt"),"")</x:f>
      </x:c>
    </x:row>
    <x:row r="24" ht="50" customHeight="1">
      <x:c r="A24" s="17"/>
      <x:c r="B24" s="17"/>
      <x:c r="C24" s="17"/>
      <x:c r="D24" s="17"/>
      <x:c r="E24" s="17"/>
      <x:c r="F24" s="17"/>
      <x:c r="G24" s="18"/>
      <x:c r="H24" s="17"/>
      <x:c r="I24" s="17"/>
      <x:c r="J24" s="18"/>
      <x:c r="K24" s="18"/>
      <x:c r="L24" s="17"/>
      <x:c r="M24" s="17"/>
      <x:c r="N24" s="19" t="str">
        <x:f>IF(A24="",IF(COUNTA(B24:M24)&gt;0,"Missing ID",""),IF(COUNTIFS($A$9:$A$38,A24)&gt;1,"Duplicate ID",IF(OR(F24="Closed",F24="Withdrawn"),"Closed",IF(OR(F24="Saved",F24="Draft",F24="Needs verification",F24="Submitted",F24="Interview"),"Active","Invalid status"))))</x:f>
      </x:c>
      <x:c r="O24" s="19" t="str">
        <x:f>IF(N24&lt;&gt;"Active","",IF(Views!$D$3&lt;&gt;"Ready","Set as-of date",IF(ISBLANK(G24),"No deadline",IF(AND(ISNUMBER(G24),G24&gt;0),IF(G24&lt;Views!$B$3,"Expired",IF(G24&lt;=Views!$B$3+Views!$B$4,"Due soon","Later")),"Invalid date"))))</x:f>
      </x:c>
      <x:c r="P24" s="19" t="str">
        <x:f>IF(N24&lt;&gt;"Active","",IF(I24="","Missing action",IF(Views!$D$3&lt;&gt;"Ready","Set as-of date",IF(ISBLANK(J24),"Unscheduled",IF(AND(ISNUMBER(J24),J24&gt;0),IF(J24&lt;Views!$B$3,"Overdue",IF(J24=Views!$B$3,"Today","Planned")),"Invalid date")))))</x:f>
      </x:c>
      <x:c r="Q24" s="19" t="str">
        <x:f>IF(N24&lt;&gt;"Active","",IF(OR(F24="Needs verification",AND(OR(F24="Submitted",F24="Interview"),L24="")),"Needs receipt",""))</x:f>
      </x:c>
      <x:c r="R24" s="19" t="str">
        <x:f>IF(O24="Due soon",COUNTIFS($O$9:O24,"Due soon"),"")</x:f>
      </x:c>
      <x:c r="S24" s="19" t="str">
        <x:f>IF(AND(N24="Active",I24&lt;&gt;""),COUNTIFS($N$9:N24,"Active",$I$9:I24,"&lt;&gt;"),"")</x:f>
      </x:c>
      <x:c r="T24" s="19" t="str">
        <x:f>IF(Q24="Needs receipt",COUNTIFS($Q$9:Q24,"Needs receipt"),"")</x:f>
      </x:c>
    </x:row>
    <x:row r="25" ht="50" customHeight="1">
      <x:c r="A25" s="17"/>
      <x:c r="B25" s="17"/>
      <x:c r="C25" s="17"/>
      <x:c r="D25" s="17"/>
      <x:c r="E25" s="17"/>
      <x:c r="F25" s="17"/>
      <x:c r="G25" s="18"/>
      <x:c r="H25" s="17"/>
      <x:c r="I25" s="17"/>
      <x:c r="J25" s="18"/>
      <x:c r="K25" s="18"/>
      <x:c r="L25" s="17"/>
      <x:c r="M25" s="17"/>
      <x:c r="N25" s="19" t="str">
        <x:f>IF(A25="",IF(COUNTA(B25:M25)&gt;0,"Missing ID",""),IF(COUNTIFS($A$9:$A$38,A25)&gt;1,"Duplicate ID",IF(OR(F25="Closed",F25="Withdrawn"),"Closed",IF(OR(F25="Saved",F25="Draft",F25="Needs verification",F25="Submitted",F25="Interview"),"Active","Invalid status"))))</x:f>
      </x:c>
      <x:c r="O25" s="19" t="str">
        <x:f>IF(N25&lt;&gt;"Active","",IF(Views!$D$3&lt;&gt;"Ready","Set as-of date",IF(ISBLANK(G25),"No deadline",IF(AND(ISNUMBER(G25),G25&gt;0),IF(G25&lt;Views!$B$3,"Expired",IF(G25&lt;=Views!$B$3+Views!$B$4,"Due soon","Later")),"Invalid date"))))</x:f>
      </x:c>
      <x:c r="P25" s="19" t="str">
        <x:f>IF(N25&lt;&gt;"Active","",IF(I25="","Missing action",IF(Views!$D$3&lt;&gt;"Ready","Set as-of date",IF(ISBLANK(J25),"Unscheduled",IF(AND(ISNUMBER(J25),J25&gt;0),IF(J25&lt;Views!$B$3,"Overdue",IF(J25=Views!$B$3,"Today","Planned")),"Invalid date")))))</x:f>
      </x:c>
      <x:c r="Q25" s="19" t="str">
        <x:f>IF(N25&lt;&gt;"Active","",IF(OR(F25="Needs verification",AND(OR(F25="Submitted",F25="Interview"),L25="")),"Needs receipt",""))</x:f>
      </x:c>
      <x:c r="R25" s="19" t="str">
        <x:f>IF(O25="Due soon",COUNTIFS($O$9:O25,"Due soon"),"")</x:f>
      </x:c>
      <x:c r="S25" s="19" t="str">
        <x:f>IF(AND(N25="Active",I25&lt;&gt;""),COUNTIFS($N$9:N25,"Active",$I$9:I25,"&lt;&gt;"),"")</x:f>
      </x:c>
      <x:c r="T25" s="19" t="str">
        <x:f>IF(Q25="Needs receipt",COUNTIFS($Q$9:Q25,"Needs receipt"),"")</x:f>
      </x:c>
    </x:row>
    <x:row r="26" ht="50" customHeight="1">
      <x:c r="A26" s="17"/>
      <x:c r="B26" s="17"/>
      <x:c r="C26" s="17"/>
      <x:c r="D26" s="17"/>
      <x:c r="E26" s="17"/>
      <x:c r="F26" s="17"/>
      <x:c r="G26" s="18"/>
      <x:c r="H26" s="17"/>
      <x:c r="I26" s="17"/>
      <x:c r="J26" s="18"/>
      <x:c r="K26" s="18"/>
      <x:c r="L26" s="17"/>
      <x:c r="M26" s="17"/>
      <x:c r="N26" s="19" t="str">
        <x:f>IF(A26="",IF(COUNTA(B26:M26)&gt;0,"Missing ID",""),IF(COUNTIFS($A$9:$A$38,A26)&gt;1,"Duplicate ID",IF(OR(F26="Closed",F26="Withdrawn"),"Closed",IF(OR(F26="Saved",F26="Draft",F26="Needs verification",F26="Submitted",F26="Interview"),"Active","Invalid status"))))</x:f>
      </x:c>
      <x:c r="O26" s="19" t="str">
        <x:f>IF(N26&lt;&gt;"Active","",IF(Views!$D$3&lt;&gt;"Ready","Set as-of date",IF(ISBLANK(G26),"No deadline",IF(AND(ISNUMBER(G26),G26&gt;0),IF(G26&lt;Views!$B$3,"Expired",IF(G26&lt;=Views!$B$3+Views!$B$4,"Due soon","Later")),"Invalid date"))))</x:f>
      </x:c>
      <x:c r="P26" s="19" t="str">
        <x:f>IF(N26&lt;&gt;"Active","",IF(I26="","Missing action",IF(Views!$D$3&lt;&gt;"Ready","Set as-of date",IF(ISBLANK(J26),"Unscheduled",IF(AND(ISNUMBER(J26),J26&gt;0),IF(J26&lt;Views!$B$3,"Overdue",IF(J26=Views!$B$3,"Today","Planned")),"Invalid date")))))</x:f>
      </x:c>
      <x:c r="Q26" s="19" t="str">
        <x:f>IF(N26&lt;&gt;"Active","",IF(OR(F26="Needs verification",AND(OR(F26="Submitted",F26="Interview"),L26="")),"Needs receipt",""))</x:f>
      </x:c>
      <x:c r="R26" s="19" t="str">
        <x:f>IF(O26="Due soon",COUNTIFS($O$9:O26,"Due soon"),"")</x:f>
      </x:c>
      <x:c r="S26" s="19" t="str">
        <x:f>IF(AND(N26="Active",I26&lt;&gt;""),COUNTIFS($N$9:N26,"Active",$I$9:I26,"&lt;&gt;"),"")</x:f>
      </x:c>
      <x:c r="T26" s="19" t="str">
        <x:f>IF(Q26="Needs receipt",COUNTIFS($Q$9:Q26,"Needs receipt"),"")</x:f>
      </x:c>
    </x:row>
    <x:row r="27" ht="50" customHeight="1">
      <x:c r="A27" s="17"/>
      <x:c r="B27" s="17"/>
      <x:c r="C27" s="17"/>
      <x:c r="D27" s="17"/>
      <x:c r="E27" s="17"/>
      <x:c r="F27" s="17"/>
      <x:c r="G27" s="18"/>
      <x:c r="H27" s="17"/>
      <x:c r="I27" s="17"/>
      <x:c r="J27" s="18"/>
      <x:c r="K27" s="18"/>
      <x:c r="L27" s="17"/>
      <x:c r="M27" s="17"/>
      <x:c r="N27" s="19" t="str">
        <x:f>IF(A27="",IF(COUNTA(B27:M27)&gt;0,"Missing ID",""),IF(COUNTIFS($A$9:$A$38,A27)&gt;1,"Duplicate ID",IF(OR(F27="Closed",F27="Withdrawn"),"Closed",IF(OR(F27="Saved",F27="Draft",F27="Needs verification",F27="Submitted",F27="Interview"),"Active","Invalid status"))))</x:f>
      </x:c>
      <x:c r="O27" s="19" t="str">
        <x:f>IF(N27&lt;&gt;"Active","",IF(Views!$D$3&lt;&gt;"Ready","Set as-of date",IF(ISBLANK(G27),"No deadline",IF(AND(ISNUMBER(G27),G27&gt;0),IF(G27&lt;Views!$B$3,"Expired",IF(G27&lt;=Views!$B$3+Views!$B$4,"Due soon","Later")),"Invalid date"))))</x:f>
      </x:c>
      <x:c r="P27" s="19" t="str">
        <x:f>IF(N27&lt;&gt;"Active","",IF(I27="","Missing action",IF(Views!$D$3&lt;&gt;"Ready","Set as-of date",IF(ISBLANK(J27),"Unscheduled",IF(AND(ISNUMBER(J27),J27&gt;0),IF(J27&lt;Views!$B$3,"Overdue",IF(J27=Views!$B$3,"Today","Planned")),"Invalid date")))))</x:f>
      </x:c>
      <x:c r="Q27" s="19" t="str">
        <x:f>IF(N27&lt;&gt;"Active","",IF(OR(F27="Needs verification",AND(OR(F27="Submitted",F27="Interview"),L27="")),"Needs receipt",""))</x:f>
      </x:c>
      <x:c r="R27" s="19" t="str">
        <x:f>IF(O27="Due soon",COUNTIFS($O$9:O27,"Due soon"),"")</x:f>
      </x:c>
      <x:c r="S27" s="19" t="str">
        <x:f>IF(AND(N27="Active",I27&lt;&gt;""),COUNTIFS($N$9:N27,"Active",$I$9:I27,"&lt;&gt;"),"")</x:f>
      </x:c>
      <x:c r="T27" s="19" t="str">
        <x:f>IF(Q27="Needs receipt",COUNTIFS($Q$9:Q27,"Needs receipt"),"")</x:f>
      </x:c>
    </x:row>
    <x:row r="28" ht="50" customHeight="1">
      <x:c r="A28" s="17"/>
      <x:c r="B28" s="17"/>
      <x:c r="C28" s="17"/>
      <x:c r="D28" s="17"/>
      <x:c r="E28" s="17"/>
      <x:c r="F28" s="17"/>
      <x:c r="G28" s="18"/>
      <x:c r="H28" s="17"/>
      <x:c r="I28" s="17"/>
      <x:c r="J28" s="18"/>
      <x:c r="K28" s="18"/>
      <x:c r="L28" s="17"/>
      <x:c r="M28" s="17"/>
      <x:c r="N28" s="19" t="str">
        <x:f>IF(A28="",IF(COUNTA(B28:M28)&gt;0,"Missing ID",""),IF(COUNTIFS($A$9:$A$38,A28)&gt;1,"Duplicate ID",IF(OR(F28="Closed",F28="Withdrawn"),"Closed",IF(OR(F28="Saved",F28="Draft",F28="Needs verification",F28="Submitted",F28="Interview"),"Active","Invalid status"))))</x:f>
      </x:c>
      <x:c r="O28" s="19" t="str">
        <x:f>IF(N28&lt;&gt;"Active","",IF(Views!$D$3&lt;&gt;"Ready","Set as-of date",IF(ISBLANK(G28),"No deadline",IF(AND(ISNUMBER(G28),G28&gt;0),IF(G28&lt;Views!$B$3,"Expired",IF(G28&lt;=Views!$B$3+Views!$B$4,"Due soon","Later")),"Invalid date"))))</x:f>
      </x:c>
      <x:c r="P28" s="19" t="str">
        <x:f>IF(N28&lt;&gt;"Active","",IF(I28="","Missing action",IF(Views!$D$3&lt;&gt;"Ready","Set as-of date",IF(ISBLANK(J28),"Unscheduled",IF(AND(ISNUMBER(J28),J28&gt;0),IF(J28&lt;Views!$B$3,"Overdue",IF(J28=Views!$B$3,"Today","Planned")),"Invalid date")))))</x:f>
      </x:c>
      <x:c r="Q28" s="19" t="str">
        <x:f>IF(N28&lt;&gt;"Active","",IF(OR(F28="Needs verification",AND(OR(F28="Submitted",F28="Interview"),L28="")),"Needs receipt",""))</x:f>
      </x:c>
      <x:c r="R28" s="19" t="str">
        <x:f>IF(O28="Due soon",COUNTIFS($O$9:O28,"Due soon"),"")</x:f>
      </x:c>
      <x:c r="S28" s="19" t="str">
        <x:f>IF(AND(N28="Active",I28&lt;&gt;""),COUNTIFS($N$9:N28,"Active",$I$9:I28,"&lt;&gt;"),"")</x:f>
      </x:c>
      <x:c r="T28" s="19" t="str">
        <x:f>IF(Q28="Needs receipt",COUNTIFS($Q$9:Q28,"Needs receipt"),"")</x:f>
      </x:c>
    </x:row>
    <x:row r="29" ht="50" customHeight="1">
      <x:c r="A29" s="17"/>
      <x:c r="B29" s="17"/>
      <x:c r="C29" s="17"/>
      <x:c r="D29" s="17"/>
      <x:c r="E29" s="17"/>
      <x:c r="F29" s="17"/>
      <x:c r="G29" s="18"/>
      <x:c r="H29" s="17"/>
      <x:c r="I29" s="17"/>
      <x:c r="J29" s="18"/>
      <x:c r="K29" s="18"/>
      <x:c r="L29" s="17"/>
      <x:c r="M29" s="17"/>
      <x:c r="N29" s="19" t="str">
        <x:f>IF(A29="",IF(COUNTA(B29:M29)&gt;0,"Missing ID",""),IF(COUNTIFS($A$9:$A$38,A29)&gt;1,"Duplicate ID",IF(OR(F29="Closed",F29="Withdrawn"),"Closed",IF(OR(F29="Saved",F29="Draft",F29="Needs verification",F29="Submitted",F29="Interview"),"Active","Invalid status"))))</x:f>
      </x:c>
      <x:c r="O29" s="19" t="str">
        <x:f>IF(N29&lt;&gt;"Active","",IF(Views!$D$3&lt;&gt;"Ready","Set as-of date",IF(ISBLANK(G29),"No deadline",IF(AND(ISNUMBER(G29),G29&gt;0),IF(G29&lt;Views!$B$3,"Expired",IF(G29&lt;=Views!$B$3+Views!$B$4,"Due soon","Later")),"Invalid date"))))</x:f>
      </x:c>
      <x:c r="P29" s="19" t="str">
        <x:f>IF(N29&lt;&gt;"Active","",IF(I29="","Missing action",IF(Views!$D$3&lt;&gt;"Ready","Set as-of date",IF(ISBLANK(J29),"Unscheduled",IF(AND(ISNUMBER(J29),J29&gt;0),IF(J29&lt;Views!$B$3,"Overdue",IF(J29=Views!$B$3,"Today","Planned")),"Invalid date")))))</x:f>
      </x:c>
      <x:c r="Q29" s="19" t="str">
        <x:f>IF(N29&lt;&gt;"Active","",IF(OR(F29="Needs verification",AND(OR(F29="Submitted",F29="Interview"),L29="")),"Needs receipt",""))</x:f>
      </x:c>
      <x:c r="R29" s="19" t="str">
        <x:f>IF(O29="Due soon",COUNTIFS($O$9:O29,"Due soon"),"")</x:f>
      </x:c>
      <x:c r="S29" s="19" t="str">
        <x:f>IF(AND(N29="Active",I29&lt;&gt;""),COUNTIFS($N$9:N29,"Active",$I$9:I29,"&lt;&gt;"),"")</x:f>
      </x:c>
      <x:c r="T29" s="19" t="str">
        <x:f>IF(Q29="Needs receipt",COUNTIFS($Q$9:Q29,"Needs receipt"),"")</x:f>
      </x:c>
    </x:row>
    <x:row r="30" ht="50" customHeight="1">
      <x:c r="A30" s="17"/>
      <x:c r="B30" s="17"/>
      <x:c r="C30" s="17"/>
      <x:c r="D30" s="17"/>
      <x:c r="E30" s="17"/>
      <x:c r="F30" s="17"/>
      <x:c r="G30" s="18"/>
      <x:c r="H30" s="17"/>
      <x:c r="I30" s="17"/>
      <x:c r="J30" s="18"/>
      <x:c r="K30" s="18"/>
      <x:c r="L30" s="17"/>
      <x:c r="M30" s="17"/>
      <x:c r="N30" s="19" t="str">
        <x:f>IF(A30="",IF(COUNTA(B30:M30)&gt;0,"Missing ID",""),IF(COUNTIFS($A$9:$A$38,A30)&gt;1,"Duplicate ID",IF(OR(F30="Closed",F30="Withdrawn"),"Closed",IF(OR(F30="Saved",F30="Draft",F30="Needs verification",F30="Submitted",F30="Interview"),"Active","Invalid status"))))</x:f>
      </x:c>
      <x:c r="O30" s="19" t="str">
        <x:f>IF(N30&lt;&gt;"Active","",IF(Views!$D$3&lt;&gt;"Ready","Set as-of date",IF(ISBLANK(G30),"No deadline",IF(AND(ISNUMBER(G30),G30&gt;0),IF(G30&lt;Views!$B$3,"Expired",IF(G30&lt;=Views!$B$3+Views!$B$4,"Due soon","Later")),"Invalid date"))))</x:f>
      </x:c>
      <x:c r="P30" s="19" t="str">
        <x:f>IF(N30&lt;&gt;"Active","",IF(I30="","Missing action",IF(Views!$D$3&lt;&gt;"Ready","Set as-of date",IF(ISBLANK(J30),"Unscheduled",IF(AND(ISNUMBER(J30),J30&gt;0),IF(J30&lt;Views!$B$3,"Overdue",IF(J30=Views!$B$3,"Today","Planned")),"Invalid date")))))</x:f>
      </x:c>
      <x:c r="Q30" s="19" t="str">
        <x:f>IF(N30&lt;&gt;"Active","",IF(OR(F30="Needs verification",AND(OR(F30="Submitted",F30="Interview"),L30="")),"Needs receipt",""))</x:f>
      </x:c>
      <x:c r="R30" s="19" t="str">
        <x:f>IF(O30="Due soon",COUNTIFS($O$9:O30,"Due soon"),"")</x:f>
      </x:c>
      <x:c r="S30" s="19" t="str">
        <x:f>IF(AND(N30="Active",I30&lt;&gt;""),COUNTIFS($N$9:N30,"Active",$I$9:I30,"&lt;&gt;"),"")</x:f>
      </x:c>
      <x:c r="T30" s="19" t="str">
        <x:f>IF(Q30="Needs receipt",COUNTIFS($Q$9:Q30,"Needs receipt"),"")</x:f>
      </x:c>
    </x:row>
    <x:row r="31" ht="50" customHeight="1">
      <x:c r="A31" s="17"/>
      <x:c r="B31" s="17"/>
      <x:c r="C31" s="17"/>
      <x:c r="D31" s="17"/>
      <x:c r="E31" s="17"/>
      <x:c r="F31" s="17"/>
      <x:c r="G31" s="18"/>
      <x:c r="H31" s="17"/>
      <x:c r="I31" s="17"/>
      <x:c r="J31" s="18"/>
      <x:c r="K31" s="18"/>
      <x:c r="L31" s="17"/>
      <x:c r="M31" s="17"/>
      <x:c r="N31" s="19" t="str">
        <x:f>IF(A31="",IF(COUNTA(B31:M31)&gt;0,"Missing ID",""),IF(COUNTIFS($A$9:$A$38,A31)&gt;1,"Duplicate ID",IF(OR(F31="Closed",F31="Withdrawn"),"Closed",IF(OR(F31="Saved",F31="Draft",F31="Needs verification",F31="Submitted",F31="Interview"),"Active","Invalid status"))))</x:f>
      </x:c>
      <x:c r="O31" s="19" t="str">
        <x:f>IF(N31&lt;&gt;"Active","",IF(Views!$D$3&lt;&gt;"Ready","Set as-of date",IF(ISBLANK(G31),"No deadline",IF(AND(ISNUMBER(G31),G31&gt;0),IF(G31&lt;Views!$B$3,"Expired",IF(G31&lt;=Views!$B$3+Views!$B$4,"Due soon","Later")),"Invalid date"))))</x:f>
      </x:c>
      <x:c r="P31" s="19" t="str">
        <x:f>IF(N31&lt;&gt;"Active","",IF(I31="","Missing action",IF(Views!$D$3&lt;&gt;"Ready","Set as-of date",IF(ISBLANK(J31),"Unscheduled",IF(AND(ISNUMBER(J31),J31&gt;0),IF(J31&lt;Views!$B$3,"Overdue",IF(J31=Views!$B$3,"Today","Planned")),"Invalid date")))))</x:f>
      </x:c>
      <x:c r="Q31" s="19" t="str">
        <x:f>IF(N31&lt;&gt;"Active","",IF(OR(F31="Needs verification",AND(OR(F31="Submitted",F31="Interview"),L31="")),"Needs receipt",""))</x:f>
      </x:c>
      <x:c r="R31" s="19" t="str">
        <x:f>IF(O31="Due soon",COUNTIFS($O$9:O31,"Due soon"),"")</x:f>
      </x:c>
      <x:c r="S31" s="19" t="str">
        <x:f>IF(AND(N31="Active",I31&lt;&gt;""),COUNTIFS($N$9:N31,"Active",$I$9:I31,"&lt;&gt;"),"")</x:f>
      </x:c>
      <x:c r="T31" s="19" t="str">
        <x:f>IF(Q31="Needs receipt",COUNTIFS($Q$9:Q31,"Needs receipt"),"")</x:f>
      </x:c>
    </x:row>
    <x:row r="32" ht="50" customHeight="1">
      <x:c r="A32" s="17"/>
      <x:c r="B32" s="17"/>
      <x:c r="C32" s="17"/>
      <x:c r="D32" s="17"/>
      <x:c r="E32" s="17"/>
      <x:c r="F32" s="17"/>
      <x:c r="G32" s="18"/>
      <x:c r="H32" s="17"/>
      <x:c r="I32" s="17"/>
      <x:c r="J32" s="18"/>
      <x:c r="K32" s="18"/>
      <x:c r="L32" s="17"/>
      <x:c r="M32" s="17"/>
      <x:c r="N32" s="19" t="str">
        <x:f>IF(A32="",IF(COUNTA(B32:M32)&gt;0,"Missing ID",""),IF(COUNTIFS($A$9:$A$38,A32)&gt;1,"Duplicate ID",IF(OR(F32="Closed",F32="Withdrawn"),"Closed",IF(OR(F32="Saved",F32="Draft",F32="Needs verification",F32="Submitted",F32="Interview"),"Active","Invalid status"))))</x:f>
      </x:c>
      <x:c r="O32" s="19" t="str">
        <x:f>IF(N32&lt;&gt;"Active","",IF(Views!$D$3&lt;&gt;"Ready","Set as-of date",IF(ISBLANK(G32),"No deadline",IF(AND(ISNUMBER(G32),G32&gt;0),IF(G32&lt;Views!$B$3,"Expired",IF(G32&lt;=Views!$B$3+Views!$B$4,"Due soon","Later")),"Invalid date"))))</x:f>
      </x:c>
      <x:c r="P32" s="19" t="str">
        <x:f>IF(N32&lt;&gt;"Active","",IF(I32="","Missing action",IF(Views!$D$3&lt;&gt;"Ready","Set as-of date",IF(ISBLANK(J32),"Unscheduled",IF(AND(ISNUMBER(J32),J32&gt;0),IF(J32&lt;Views!$B$3,"Overdue",IF(J32=Views!$B$3,"Today","Planned")),"Invalid date")))))</x:f>
      </x:c>
      <x:c r="Q32" s="19" t="str">
        <x:f>IF(N32&lt;&gt;"Active","",IF(OR(F32="Needs verification",AND(OR(F32="Submitted",F32="Interview"),L32="")),"Needs receipt",""))</x:f>
      </x:c>
      <x:c r="R32" s="19" t="str">
        <x:f>IF(O32="Due soon",COUNTIFS($O$9:O32,"Due soon"),"")</x:f>
      </x:c>
      <x:c r="S32" s="19" t="str">
        <x:f>IF(AND(N32="Active",I32&lt;&gt;""),COUNTIFS($N$9:N32,"Active",$I$9:I32,"&lt;&gt;"),"")</x:f>
      </x:c>
      <x:c r="T32" s="19" t="str">
        <x:f>IF(Q32="Needs receipt",COUNTIFS($Q$9:Q32,"Needs receipt"),"")</x:f>
      </x:c>
    </x:row>
    <x:row r="33" ht="50" customHeight="1">
      <x:c r="A33" s="17"/>
      <x:c r="B33" s="17"/>
      <x:c r="C33" s="17"/>
      <x:c r="D33" s="17"/>
      <x:c r="E33" s="17"/>
      <x:c r="F33" s="17"/>
      <x:c r="G33" s="18"/>
      <x:c r="H33" s="17"/>
      <x:c r="I33" s="17"/>
      <x:c r="J33" s="18"/>
      <x:c r="K33" s="18"/>
      <x:c r="L33" s="17"/>
      <x:c r="M33" s="17"/>
      <x:c r="N33" s="19" t="str">
        <x:f>IF(A33="",IF(COUNTA(B33:M33)&gt;0,"Missing ID",""),IF(COUNTIFS($A$9:$A$38,A33)&gt;1,"Duplicate ID",IF(OR(F33="Closed",F33="Withdrawn"),"Closed",IF(OR(F33="Saved",F33="Draft",F33="Needs verification",F33="Submitted",F33="Interview"),"Active","Invalid status"))))</x:f>
      </x:c>
      <x:c r="O33" s="19" t="str">
        <x:f>IF(N33&lt;&gt;"Active","",IF(Views!$D$3&lt;&gt;"Ready","Set as-of date",IF(ISBLANK(G33),"No deadline",IF(AND(ISNUMBER(G33),G33&gt;0),IF(G33&lt;Views!$B$3,"Expired",IF(G33&lt;=Views!$B$3+Views!$B$4,"Due soon","Later")),"Invalid date"))))</x:f>
      </x:c>
      <x:c r="P33" s="19" t="str">
        <x:f>IF(N33&lt;&gt;"Active","",IF(I33="","Missing action",IF(Views!$D$3&lt;&gt;"Ready","Set as-of date",IF(ISBLANK(J33),"Unscheduled",IF(AND(ISNUMBER(J33),J33&gt;0),IF(J33&lt;Views!$B$3,"Overdue",IF(J33=Views!$B$3,"Today","Planned")),"Invalid date")))))</x:f>
      </x:c>
      <x:c r="Q33" s="19" t="str">
        <x:f>IF(N33&lt;&gt;"Active","",IF(OR(F33="Needs verification",AND(OR(F33="Submitted",F33="Interview"),L33="")),"Needs receipt",""))</x:f>
      </x:c>
      <x:c r="R33" s="19" t="str">
        <x:f>IF(O33="Due soon",COUNTIFS($O$9:O33,"Due soon"),"")</x:f>
      </x:c>
      <x:c r="S33" s="19" t="str">
        <x:f>IF(AND(N33="Active",I33&lt;&gt;""),COUNTIFS($N$9:N33,"Active",$I$9:I33,"&lt;&gt;"),"")</x:f>
      </x:c>
      <x:c r="T33" s="19" t="str">
        <x:f>IF(Q33="Needs receipt",COUNTIFS($Q$9:Q33,"Needs receipt"),"")</x:f>
      </x:c>
    </x:row>
    <x:row r="34" ht="50" customHeight="1">
      <x:c r="A34" s="17"/>
      <x:c r="B34" s="17"/>
      <x:c r="C34" s="17"/>
      <x:c r="D34" s="17"/>
      <x:c r="E34" s="17"/>
      <x:c r="F34" s="17"/>
      <x:c r="G34" s="18"/>
      <x:c r="H34" s="17"/>
      <x:c r="I34" s="17"/>
      <x:c r="J34" s="18"/>
      <x:c r="K34" s="18"/>
      <x:c r="L34" s="17"/>
      <x:c r="M34" s="17"/>
      <x:c r="N34" s="19" t="str">
        <x:f>IF(A34="",IF(COUNTA(B34:M34)&gt;0,"Missing ID",""),IF(COUNTIFS($A$9:$A$38,A34)&gt;1,"Duplicate ID",IF(OR(F34="Closed",F34="Withdrawn"),"Closed",IF(OR(F34="Saved",F34="Draft",F34="Needs verification",F34="Submitted",F34="Interview"),"Active","Invalid status"))))</x:f>
      </x:c>
      <x:c r="O34" s="19" t="str">
        <x:f>IF(N34&lt;&gt;"Active","",IF(Views!$D$3&lt;&gt;"Ready","Set as-of date",IF(ISBLANK(G34),"No deadline",IF(AND(ISNUMBER(G34),G34&gt;0),IF(G34&lt;Views!$B$3,"Expired",IF(G34&lt;=Views!$B$3+Views!$B$4,"Due soon","Later")),"Invalid date"))))</x:f>
      </x:c>
      <x:c r="P34" s="19" t="str">
        <x:f>IF(N34&lt;&gt;"Active","",IF(I34="","Missing action",IF(Views!$D$3&lt;&gt;"Ready","Set as-of date",IF(ISBLANK(J34),"Unscheduled",IF(AND(ISNUMBER(J34),J34&gt;0),IF(J34&lt;Views!$B$3,"Overdue",IF(J34=Views!$B$3,"Today","Planned")),"Invalid date")))))</x:f>
      </x:c>
      <x:c r="Q34" s="19" t="str">
        <x:f>IF(N34&lt;&gt;"Active","",IF(OR(F34="Needs verification",AND(OR(F34="Submitted",F34="Interview"),L34="")),"Needs receipt",""))</x:f>
      </x:c>
      <x:c r="R34" s="19" t="str">
        <x:f>IF(O34="Due soon",COUNTIFS($O$9:O34,"Due soon"),"")</x:f>
      </x:c>
      <x:c r="S34" s="19" t="str">
        <x:f>IF(AND(N34="Active",I34&lt;&gt;""),COUNTIFS($N$9:N34,"Active",$I$9:I34,"&lt;&gt;"),"")</x:f>
      </x:c>
      <x:c r="T34" s="19" t="str">
        <x:f>IF(Q34="Needs receipt",COUNTIFS($Q$9:Q34,"Needs receipt"),"")</x:f>
      </x:c>
    </x:row>
    <x:row r="35" ht="50" customHeight="1">
      <x:c r="A35" s="17"/>
      <x:c r="B35" s="17"/>
      <x:c r="C35" s="17"/>
      <x:c r="D35" s="17"/>
      <x:c r="E35" s="17"/>
      <x:c r="F35" s="17"/>
      <x:c r="G35" s="18"/>
      <x:c r="H35" s="17"/>
      <x:c r="I35" s="17"/>
      <x:c r="J35" s="18"/>
      <x:c r="K35" s="18"/>
      <x:c r="L35" s="17"/>
      <x:c r="M35" s="17"/>
      <x:c r="N35" s="19" t="str">
        <x:f>IF(A35="",IF(COUNTA(B35:M35)&gt;0,"Missing ID",""),IF(COUNTIFS($A$9:$A$38,A35)&gt;1,"Duplicate ID",IF(OR(F35="Closed",F35="Withdrawn"),"Closed",IF(OR(F35="Saved",F35="Draft",F35="Needs verification",F35="Submitted",F35="Interview"),"Active","Invalid status"))))</x:f>
      </x:c>
      <x:c r="O35" s="19" t="str">
        <x:f>IF(N35&lt;&gt;"Active","",IF(Views!$D$3&lt;&gt;"Ready","Set as-of date",IF(ISBLANK(G35),"No deadline",IF(AND(ISNUMBER(G35),G35&gt;0),IF(G35&lt;Views!$B$3,"Expired",IF(G35&lt;=Views!$B$3+Views!$B$4,"Due soon","Later")),"Invalid date"))))</x:f>
      </x:c>
      <x:c r="P35" s="19" t="str">
        <x:f>IF(N35&lt;&gt;"Active","",IF(I35="","Missing action",IF(Views!$D$3&lt;&gt;"Ready","Set as-of date",IF(ISBLANK(J35),"Unscheduled",IF(AND(ISNUMBER(J35),J35&gt;0),IF(J35&lt;Views!$B$3,"Overdue",IF(J35=Views!$B$3,"Today","Planned")),"Invalid date")))))</x:f>
      </x:c>
      <x:c r="Q35" s="19" t="str">
        <x:f>IF(N35&lt;&gt;"Active","",IF(OR(F35="Needs verification",AND(OR(F35="Submitted",F35="Interview"),L35="")),"Needs receipt",""))</x:f>
      </x:c>
      <x:c r="R35" s="19" t="str">
        <x:f>IF(O35="Due soon",COUNTIFS($O$9:O35,"Due soon"),"")</x:f>
      </x:c>
      <x:c r="S35" s="19" t="str">
        <x:f>IF(AND(N35="Active",I35&lt;&gt;""),COUNTIFS($N$9:N35,"Active",$I$9:I35,"&lt;&gt;"),"")</x:f>
      </x:c>
      <x:c r="T35" s="19" t="str">
        <x:f>IF(Q35="Needs receipt",COUNTIFS($Q$9:Q35,"Needs receipt"),"")</x:f>
      </x:c>
    </x:row>
    <x:row r="36" ht="50" customHeight="1">
      <x:c r="A36" s="17"/>
      <x:c r="B36" s="17"/>
      <x:c r="C36" s="17"/>
      <x:c r="D36" s="17"/>
      <x:c r="E36" s="17"/>
      <x:c r="F36" s="17"/>
      <x:c r="G36" s="18"/>
      <x:c r="H36" s="17"/>
      <x:c r="I36" s="17"/>
      <x:c r="J36" s="18"/>
      <x:c r="K36" s="18"/>
      <x:c r="L36" s="17"/>
      <x:c r="M36" s="17"/>
      <x:c r="N36" s="19" t="str">
        <x:f>IF(A36="",IF(COUNTA(B36:M36)&gt;0,"Missing ID",""),IF(COUNTIFS($A$9:$A$38,A36)&gt;1,"Duplicate ID",IF(OR(F36="Closed",F36="Withdrawn"),"Closed",IF(OR(F36="Saved",F36="Draft",F36="Needs verification",F36="Submitted",F36="Interview"),"Active","Invalid status"))))</x:f>
      </x:c>
      <x:c r="O36" s="19" t="str">
        <x:f>IF(N36&lt;&gt;"Active","",IF(Views!$D$3&lt;&gt;"Ready","Set as-of date",IF(ISBLANK(G36),"No deadline",IF(AND(ISNUMBER(G36),G36&gt;0),IF(G36&lt;Views!$B$3,"Expired",IF(G36&lt;=Views!$B$3+Views!$B$4,"Due soon","Later")),"Invalid date"))))</x:f>
      </x:c>
      <x:c r="P36" s="19" t="str">
        <x:f>IF(N36&lt;&gt;"Active","",IF(I36="","Missing action",IF(Views!$D$3&lt;&gt;"Ready","Set as-of date",IF(ISBLANK(J36),"Unscheduled",IF(AND(ISNUMBER(J36),J36&gt;0),IF(J36&lt;Views!$B$3,"Overdue",IF(J36=Views!$B$3,"Today","Planned")),"Invalid date")))))</x:f>
      </x:c>
      <x:c r="Q36" s="19" t="str">
        <x:f>IF(N36&lt;&gt;"Active","",IF(OR(F36="Needs verification",AND(OR(F36="Submitted",F36="Interview"),L36="")),"Needs receipt",""))</x:f>
      </x:c>
      <x:c r="R36" s="19" t="str">
        <x:f>IF(O36="Due soon",COUNTIFS($O$9:O36,"Due soon"),"")</x:f>
      </x:c>
      <x:c r="S36" s="19" t="str">
        <x:f>IF(AND(N36="Active",I36&lt;&gt;""),COUNTIFS($N$9:N36,"Active",$I$9:I36,"&lt;&gt;"),"")</x:f>
      </x:c>
      <x:c r="T36" s="19" t="str">
        <x:f>IF(Q36="Needs receipt",COUNTIFS($Q$9:Q36,"Needs receipt"),"")</x:f>
      </x:c>
    </x:row>
    <x:row r="37" ht="50" customHeight="1">
      <x:c r="A37" s="17"/>
      <x:c r="B37" s="17"/>
      <x:c r="C37" s="17"/>
      <x:c r="D37" s="17"/>
      <x:c r="E37" s="17"/>
      <x:c r="F37" s="17"/>
      <x:c r="G37" s="18"/>
      <x:c r="H37" s="17"/>
      <x:c r="I37" s="17"/>
      <x:c r="J37" s="18"/>
      <x:c r="K37" s="18"/>
      <x:c r="L37" s="17"/>
      <x:c r="M37" s="17"/>
      <x:c r="N37" s="19" t="str">
        <x:f>IF(A37="",IF(COUNTA(B37:M37)&gt;0,"Missing ID",""),IF(COUNTIFS($A$9:$A$38,A37)&gt;1,"Duplicate ID",IF(OR(F37="Closed",F37="Withdrawn"),"Closed",IF(OR(F37="Saved",F37="Draft",F37="Needs verification",F37="Submitted",F37="Interview"),"Active","Invalid status"))))</x:f>
      </x:c>
      <x:c r="O37" s="19" t="str">
        <x:f>IF(N37&lt;&gt;"Active","",IF(Views!$D$3&lt;&gt;"Ready","Set as-of date",IF(ISBLANK(G37),"No deadline",IF(AND(ISNUMBER(G37),G37&gt;0),IF(G37&lt;Views!$B$3,"Expired",IF(G37&lt;=Views!$B$3+Views!$B$4,"Due soon","Later")),"Invalid date"))))</x:f>
      </x:c>
      <x:c r="P37" s="19" t="str">
        <x:f>IF(N37&lt;&gt;"Active","",IF(I37="","Missing action",IF(Views!$D$3&lt;&gt;"Ready","Set as-of date",IF(ISBLANK(J37),"Unscheduled",IF(AND(ISNUMBER(J37),J37&gt;0),IF(J37&lt;Views!$B$3,"Overdue",IF(J37=Views!$B$3,"Today","Planned")),"Invalid date")))))</x:f>
      </x:c>
      <x:c r="Q37" s="19" t="str">
        <x:f>IF(N37&lt;&gt;"Active","",IF(OR(F37="Needs verification",AND(OR(F37="Submitted",F37="Interview"),L37="")),"Needs receipt",""))</x:f>
      </x:c>
      <x:c r="R37" s="19" t="str">
        <x:f>IF(O37="Due soon",COUNTIFS($O$9:O37,"Due soon"),"")</x:f>
      </x:c>
      <x:c r="S37" s="19" t="str">
        <x:f>IF(AND(N37="Active",I37&lt;&gt;""),COUNTIFS($N$9:N37,"Active",$I$9:I37,"&lt;&gt;"),"")</x:f>
      </x:c>
      <x:c r="T37" s="19" t="str">
        <x:f>IF(Q37="Needs receipt",COUNTIFS($Q$9:Q37,"Needs receipt"),"")</x:f>
      </x:c>
    </x:row>
    <x:row r="38" ht="50" customHeight="1">
      <x:c r="A38" s="17"/>
      <x:c r="B38" s="17"/>
      <x:c r="C38" s="17"/>
      <x:c r="D38" s="17"/>
      <x:c r="E38" s="17"/>
      <x:c r="F38" s="17"/>
      <x:c r="G38" s="18"/>
      <x:c r="H38" s="17"/>
      <x:c r="I38" s="17"/>
      <x:c r="J38" s="18"/>
      <x:c r="K38" s="18"/>
      <x:c r="L38" s="17"/>
      <x:c r="M38" s="17"/>
      <x:c r="N38" s="19" t="str">
        <x:f>IF(A38="",IF(COUNTA(B38:M38)&gt;0,"Missing ID",""),IF(COUNTIFS($A$9:$A$38,A38)&gt;1,"Duplicate ID",IF(OR(F38="Closed",F38="Withdrawn"),"Closed",IF(OR(F38="Saved",F38="Draft",F38="Needs verification",F38="Submitted",F38="Interview"),"Active","Invalid status"))))</x:f>
      </x:c>
      <x:c r="O38" s="19" t="str">
        <x:f>IF(N38&lt;&gt;"Active","",IF(Views!$D$3&lt;&gt;"Ready","Set as-of date",IF(ISBLANK(G38),"No deadline",IF(AND(ISNUMBER(G38),G38&gt;0),IF(G38&lt;Views!$B$3,"Expired",IF(G38&lt;=Views!$B$3+Views!$B$4,"Due soon","Later")),"Invalid date"))))</x:f>
      </x:c>
      <x:c r="P38" s="19" t="str">
        <x:f>IF(N38&lt;&gt;"Active","",IF(I38="","Missing action",IF(Views!$D$3&lt;&gt;"Ready","Set as-of date",IF(ISBLANK(J38),"Unscheduled",IF(AND(ISNUMBER(J38),J38&gt;0),IF(J38&lt;Views!$B$3,"Overdue",IF(J38=Views!$B$3,"Today","Planned")),"Invalid date")))))</x:f>
      </x:c>
      <x:c r="Q38" s="19" t="str">
        <x:f>IF(N38&lt;&gt;"Active","",IF(OR(F38="Needs verification",AND(OR(F38="Submitted",F38="Interview"),L38="")),"Needs receipt",""))</x:f>
      </x:c>
      <x:c r="R38" s="19" t="str">
        <x:f>IF(O38="Due soon",COUNTIFS($O$9:O38,"Due soon"),"")</x:f>
      </x:c>
      <x:c r="S38" s="19" t="str">
        <x:f>IF(AND(N38="Active",I38&lt;&gt;""),COUNTIFS($N$9:N38,"Active",$I$9:I38,"&lt;&gt;"),"")</x:f>
      </x:c>
      <x:c r="T38" s="19" t="str">
        <x:f>IF(Q38="Needs receipt",COUNTIFS($Q$9:Q38,"Needs receipt"),"")</x:f>
      </x:c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</x:row>
  </x:sheetData>
  <x:conditionalFormatting sqref="N9:Q38">
    <x:cfRule type="expression" dxfId="3" priority="1">
      <x:formula>OR($N9="Missing ID",$N9="Duplicate ID",$N9="Invalid status",$O9="Invalid date",$P9="Invalid date",$P9="Missing action")</x:formula>
    </x:cfRule>
  </x:conditionalFormatting>
  <x:conditionalFormatting sqref="O9:O38">
    <x:cfRule type="containsText" dxfId="4" priority="2" operator="containsText" text="Expired"/>
  </x:conditionalFormatting>
  <x:conditionalFormatting sqref="P9:P38">
    <x:cfRule type="containsText" dxfId="5" priority="3" operator="containsText" text="Overdue"/>
  </x:conditionalFormatting>
  <x:dataValidations count="1">
    <x:dataValidation type="list" sqref="F9:F38">
      <x:formula1>"Saved,Draft,Needs verification,Submitted,Interview,Closed,Withdrawn"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364d8a45d354974"/>
  </x:tableParts>
</x:worksheet>
</file>